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showInkAnnotation="0" autoCompressPictures="0"/>
  <mc:AlternateContent xmlns:mc="http://schemas.openxmlformats.org/markup-compatibility/2006">
    <mc:Choice Requires="x15">
      <x15ac:absPath xmlns:x15ac="http://schemas.microsoft.com/office/spreadsheetml/2010/11/ac" url="https://icesiedu.sharepoint.com/sites/LibroMECO/Documentos compartidos/Libro MECO/Pagina web/Ejercicios/"/>
    </mc:Choice>
  </mc:AlternateContent>
  <xr:revisionPtr revIDLastSave="376" documentId="13_ncr:1_{A5F3280C-EC9C-4BFD-A2A7-A03FEB1612CA}" xr6:coauthVersionLast="47" xr6:coauthVersionMax="47" xr10:uidLastSave="{0BD47D2F-8054-4164-827C-A96398459135}"/>
  <bookViews>
    <workbookView xWindow="-120" yWindow="-120" windowWidth="29040" windowHeight="15840" xr2:uid="{00000000-000D-0000-FFFF-FFFF00000000}"/>
  </bookViews>
  <sheets>
    <sheet name="Índice" sheetId="2" r:id="rId1"/>
    <sheet name="Ejercicios" sheetId="3" r:id="rId2"/>
    <sheet name="Rta_1.1" sheetId="4" r:id="rId3"/>
    <sheet name="Rta_1.2" sheetId="5" r:id="rId4"/>
    <sheet name="Rta_1.3" sheetId="6" r:id="rId5"/>
    <sheet name="Rta_1.4" sheetId="7" r:id="rId6"/>
    <sheet name="Rta_1.5" sheetId="16" r:id="rId7"/>
    <sheet name="Rta_1.6" sheetId="17" r:id="rId8"/>
    <sheet name="Rta_1.7" sheetId="8" r:id="rId9"/>
    <sheet name="Rta_1.8" sheetId="9" r:id="rId10"/>
    <sheet name="Rta_1.9" sheetId="19" r:id="rId11"/>
    <sheet name="Rta_1.10" sheetId="10" r:id="rId12"/>
    <sheet name="Rta_1.11" sheetId="11" r:id="rId13"/>
    <sheet name="Rta_1.12" sheetId="12" r:id="rId14"/>
    <sheet name="Rta_1.13" sheetId="13" r:id="rId15"/>
    <sheet name="Rta_1.14" sheetId="14" r:id="rId16"/>
    <sheet name="Rta_1.15" sheetId="20" r:id="rId17"/>
    <sheet name="Fuentes" sheetId="15" r:id="rId18"/>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0" i="8" l="1"/>
  <c r="J42" i="5"/>
  <c r="J33" i="5"/>
  <c r="J29" i="5"/>
  <c r="J25" i="5"/>
  <c r="D44" i="5"/>
  <c r="D42" i="5"/>
  <c r="E42" i="5"/>
  <c r="G21" i="12"/>
  <c r="L21" i="12" s="1"/>
  <c r="H23" i="8"/>
  <c r="H37" i="8" s="1"/>
  <c r="D52" i="8" s="1"/>
  <c r="D17" i="9" s="1"/>
  <c r="D22" i="8"/>
  <c r="D20" i="8"/>
  <c r="J32" i="8"/>
  <c r="F25" i="8"/>
  <c r="G18" i="11"/>
  <c r="E17" i="10"/>
  <c r="H18" i="6"/>
  <c r="I18" i="6" s="1"/>
  <c r="F19" i="6" s="1"/>
  <c r="D23" i="8"/>
  <c r="E20" i="8"/>
  <c r="J20" i="8"/>
  <c r="E18" i="6"/>
  <c r="J21" i="8"/>
  <c r="H26" i="8"/>
  <c r="H25" i="8"/>
  <c r="J22" i="8"/>
  <c r="D19" i="6"/>
  <c r="H19" i="6"/>
  <c r="J35" i="5"/>
  <c r="J26" i="5"/>
  <c r="J27" i="5"/>
  <c r="J28" i="5"/>
  <c r="J30" i="5"/>
  <c r="J31" i="5"/>
  <c r="J32" i="5"/>
  <c r="J34" i="5"/>
  <c r="J36" i="5"/>
  <c r="J37" i="5"/>
  <c r="J38" i="5"/>
  <c r="J39" i="5"/>
  <c r="J40" i="5"/>
  <c r="J41" i="5"/>
  <c r="K25" i="5"/>
  <c r="K26" i="5"/>
  <c r="K27" i="5"/>
  <c r="K28" i="5"/>
  <c r="K29" i="5"/>
  <c r="K30" i="5"/>
  <c r="K31" i="5"/>
  <c r="K32" i="5"/>
  <c r="K33" i="5"/>
  <c r="K34" i="5"/>
  <c r="K35" i="5"/>
  <c r="K36" i="5"/>
  <c r="K37" i="5"/>
  <c r="K38" i="5"/>
  <c r="K39" i="5"/>
  <c r="K40" i="5"/>
  <c r="K41" i="5"/>
  <c r="K42" i="5"/>
  <c r="F24" i="5"/>
  <c r="E39" i="3"/>
  <c r="F21" i="12"/>
  <c r="G22" i="12"/>
  <c r="L22" i="12" s="1"/>
  <c r="F22" i="12"/>
  <c r="G23" i="12"/>
  <c r="F23" i="12"/>
  <c r="L23" i="12"/>
  <c r="G24" i="12"/>
  <c r="L24" i="12" s="1"/>
  <c r="F24" i="12"/>
  <c r="G25" i="12"/>
  <c r="L25" i="12" s="1"/>
  <c r="F25" i="12"/>
  <c r="G26" i="12"/>
  <c r="H26" i="12" s="1"/>
  <c r="M26" i="12" s="1"/>
  <c r="F26" i="12"/>
  <c r="L26" i="12"/>
  <c r="G27" i="12"/>
  <c r="L27" i="12" s="1"/>
  <c r="F27" i="12"/>
  <c r="D18" i="12"/>
  <c r="O31" i="12" s="1"/>
  <c r="E21" i="12"/>
  <c r="H21" i="12" s="1"/>
  <c r="E22" i="12"/>
  <c r="E23" i="12"/>
  <c r="H23" i="12" s="1"/>
  <c r="E24" i="12"/>
  <c r="E25" i="12"/>
  <c r="H25" i="12" s="1"/>
  <c r="E26" i="12"/>
  <c r="E27" i="12"/>
  <c r="D19" i="12"/>
  <c r="D20" i="12"/>
  <c r="F18" i="11"/>
  <c r="H18" i="11" s="1"/>
  <c r="F19" i="11"/>
  <c r="H19" i="11" s="1"/>
  <c r="G19" i="11"/>
  <c r="F20" i="11"/>
  <c r="G20" i="11"/>
  <c r="H20" i="11"/>
  <c r="F21" i="11"/>
  <c r="H21" i="11" s="1"/>
  <c r="G21" i="11"/>
  <c r="F22" i="11"/>
  <c r="H22" i="11" s="1"/>
  <c r="G22" i="11"/>
  <c r="F23" i="11"/>
  <c r="G23" i="11"/>
  <c r="H23" i="11"/>
  <c r="F24" i="11"/>
  <c r="H24" i="11" s="1"/>
  <c r="G24" i="11"/>
  <c r="H28" i="11"/>
  <c r="F17" i="10"/>
  <c r="G17" i="10"/>
  <c r="H17" i="10" s="1"/>
  <c r="I18" i="10" s="1"/>
  <c r="F18" i="10"/>
  <c r="G18" i="10" s="1"/>
  <c r="H18" i="10" s="1"/>
  <c r="H24" i="8"/>
  <c r="J24" i="8" s="1"/>
  <c r="H27" i="8"/>
  <c r="J27" i="8" s="1"/>
  <c r="H28" i="8"/>
  <c r="H29" i="8"/>
  <c r="E22" i="8"/>
  <c r="E23" i="8"/>
  <c r="J23" i="8" s="1"/>
  <c r="E24" i="8"/>
  <c r="E25" i="8"/>
  <c r="J25" i="8" s="1"/>
  <c r="E26" i="8"/>
  <c r="J26" i="8" s="1"/>
  <c r="E27" i="8"/>
  <c r="E28" i="8"/>
  <c r="J28" i="8" s="1"/>
  <c r="E29" i="8"/>
  <c r="J29" i="8"/>
  <c r="E30" i="8"/>
  <c r="J30" i="8" s="1"/>
  <c r="E36" i="8"/>
  <c r="J36" i="8" s="1"/>
  <c r="D21" i="8"/>
  <c r="D24" i="8"/>
  <c r="D25" i="8"/>
  <c r="D26" i="8"/>
  <c r="D27" i="8"/>
  <c r="D28" i="8"/>
  <c r="D29" i="8"/>
  <c r="D30" i="8"/>
  <c r="D31" i="8"/>
  <c r="D32" i="8"/>
  <c r="D33" i="8"/>
  <c r="D34" i="8"/>
  <c r="D35" i="8"/>
  <c r="D36" i="8"/>
  <c r="E21" i="8"/>
  <c r="E37" i="8" s="1"/>
  <c r="E31" i="8"/>
  <c r="J31" i="8" s="1"/>
  <c r="E32" i="8"/>
  <c r="E33" i="8"/>
  <c r="J33" i="8" s="1"/>
  <c r="E34" i="8"/>
  <c r="J34" i="8" s="1"/>
  <c r="E35" i="8"/>
  <c r="J35" i="8" s="1"/>
  <c r="I37" i="8"/>
  <c r="C37" i="8"/>
  <c r="G36" i="8"/>
  <c r="F36" i="8"/>
  <c r="C36" i="8"/>
  <c r="G35" i="8"/>
  <c r="F35" i="8"/>
  <c r="C35" i="8"/>
  <c r="G34" i="8"/>
  <c r="F34" i="8"/>
  <c r="C34" i="8"/>
  <c r="G33" i="8"/>
  <c r="F33" i="8"/>
  <c r="C33" i="8"/>
  <c r="G32" i="8"/>
  <c r="F32" i="8"/>
  <c r="C32" i="8"/>
  <c r="G31" i="8"/>
  <c r="F31" i="8"/>
  <c r="C31" i="8"/>
  <c r="G30" i="8"/>
  <c r="F30" i="8"/>
  <c r="C30" i="8"/>
  <c r="G29" i="8"/>
  <c r="F29" i="8"/>
  <c r="C29" i="8"/>
  <c r="G28" i="8"/>
  <c r="F28" i="8"/>
  <c r="C28" i="8"/>
  <c r="G27" i="8"/>
  <c r="F27" i="8"/>
  <c r="C27" i="8"/>
  <c r="G26" i="8"/>
  <c r="F26" i="8"/>
  <c r="C26" i="8"/>
  <c r="G25" i="8"/>
  <c r="C25" i="8"/>
  <c r="G24" i="8"/>
  <c r="F24" i="8"/>
  <c r="C24" i="8"/>
  <c r="G23" i="8"/>
  <c r="F23" i="8"/>
  <c r="C23" i="8"/>
  <c r="G22" i="8"/>
  <c r="F22" i="8"/>
  <c r="C22" i="8"/>
  <c r="G21" i="8"/>
  <c r="F21" i="8"/>
  <c r="C21" i="8"/>
  <c r="G20" i="8"/>
  <c r="C20" i="8"/>
  <c r="G19" i="8"/>
  <c r="F19" i="8"/>
  <c r="E19" i="8"/>
  <c r="D19" i="8"/>
  <c r="H17" i="8"/>
  <c r="F17" i="8"/>
  <c r="C17" i="8"/>
  <c r="H20" i="6"/>
  <c r="H21" i="6"/>
  <c r="H22" i="6"/>
  <c r="H23" i="6"/>
  <c r="H24" i="6"/>
  <c r="H25" i="6"/>
  <c r="H26" i="6"/>
  <c r="D20" i="6"/>
  <c r="D21" i="6"/>
  <c r="D22" i="6"/>
  <c r="D23" i="6"/>
  <c r="D24" i="6"/>
  <c r="D25" i="6"/>
  <c r="D26" i="6"/>
  <c r="D27" i="6"/>
  <c r="E27" i="6"/>
  <c r="E26" i="6"/>
  <c r="E25" i="6"/>
  <c r="E24" i="6"/>
  <c r="E23" i="6"/>
  <c r="E22" i="6"/>
  <c r="E21" i="6"/>
  <c r="E20" i="6"/>
  <c r="E19" i="6"/>
  <c r="C42" i="5"/>
  <c r="C41" i="5"/>
  <c r="C40" i="5"/>
  <c r="C39" i="5"/>
  <c r="C38" i="5"/>
  <c r="C37" i="5"/>
  <c r="C36" i="5"/>
  <c r="C35" i="5"/>
  <c r="C34" i="5"/>
  <c r="C33" i="5"/>
  <c r="C32" i="5"/>
  <c r="C31" i="5"/>
  <c r="C30" i="5"/>
  <c r="C29" i="5"/>
  <c r="C28" i="5"/>
  <c r="C27" i="5"/>
  <c r="C26" i="5"/>
  <c r="C25" i="5"/>
  <c r="G24" i="5"/>
  <c r="E24" i="5"/>
  <c r="D24" i="5"/>
  <c r="H22" i="5"/>
  <c r="F22" i="5"/>
  <c r="C22" i="5"/>
  <c r="B13" i="3"/>
  <c r="B48" i="3"/>
  <c r="B54" i="3"/>
  <c r="B58" i="3"/>
  <c r="B62" i="3"/>
  <c r="B67" i="3"/>
  <c r="B72" i="3"/>
  <c r="F39" i="3"/>
  <c r="B8" i="2"/>
  <c r="L29" i="12" l="1"/>
  <c r="L30" i="12" s="1"/>
  <c r="H25" i="11"/>
  <c r="H27" i="11" s="1"/>
  <c r="H24" i="12"/>
  <c r="H22" i="12"/>
  <c r="M22" i="12" s="1"/>
  <c r="F33" i="11"/>
  <c r="H27" i="12"/>
  <c r="I27" i="12" s="1"/>
  <c r="J37" i="8"/>
  <c r="D47" i="8" s="1"/>
  <c r="E14" i="19"/>
  <c r="D37" i="8"/>
  <c r="D42" i="8" s="1"/>
  <c r="J18" i="6"/>
  <c r="I19" i="6"/>
  <c r="F20" i="6" s="1"/>
  <c r="M23" i="12"/>
  <c r="I23" i="12"/>
  <c r="I25" i="12"/>
  <c r="M25" i="12"/>
  <c r="M27" i="12"/>
  <c r="J19" i="10"/>
  <c r="M21" i="12"/>
  <c r="I21" i="12"/>
  <c r="F34" i="11"/>
  <c r="N31" i="12"/>
  <c r="I26" i="12"/>
  <c r="F31" i="11"/>
  <c r="P31" i="12"/>
  <c r="M31" i="12"/>
  <c r="L31" i="12"/>
  <c r="L32" i="12" s="1"/>
  <c r="I22" i="12" l="1"/>
  <c r="M24" i="12"/>
  <c r="I24" i="12"/>
  <c r="F32" i="11"/>
  <c r="F37" i="11" s="1"/>
  <c r="F35" i="11"/>
  <c r="J19" i="6"/>
  <c r="I20" i="6"/>
  <c r="F21" i="6" s="1"/>
  <c r="N25" i="12"/>
  <c r="J25" i="12"/>
  <c r="N27" i="12"/>
  <c r="J27" i="12"/>
  <c r="N23" i="12"/>
  <c r="J23" i="12"/>
  <c r="N22" i="12"/>
  <c r="J22" i="12"/>
  <c r="N21" i="12"/>
  <c r="J21" i="12"/>
  <c r="N26" i="12"/>
  <c r="J26" i="12"/>
  <c r="M29" i="12"/>
  <c r="N24" i="12" l="1"/>
  <c r="J24" i="12"/>
  <c r="J20" i="6"/>
  <c r="I21" i="6"/>
  <c r="F22" i="6" s="1"/>
  <c r="O27" i="12"/>
  <c r="K27" i="12"/>
  <c r="P27" i="12" s="1"/>
  <c r="O25" i="12"/>
  <c r="K25" i="12"/>
  <c r="P25" i="12" s="1"/>
  <c r="O21" i="12"/>
  <c r="K21" i="12"/>
  <c r="P21" i="12" s="1"/>
  <c r="M30" i="12"/>
  <c r="N29" i="12"/>
  <c r="N30" i="12" s="1"/>
  <c r="N32" i="12" s="1"/>
  <c r="O23" i="12"/>
  <c r="K23" i="12"/>
  <c r="P23" i="12" s="1"/>
  <c r="O26" i="12"/>
  <c r="K26" i="12"/>
  <c r="P26" i="12" s="1"/>
  <c r="O22" i="12"/>
  <c r="K22" i="12"/>
  <c r="P22" i="12" s="1"/>
  <c r="O24" i="12" l="1"/>
  <c r="K24" i="12"/>
  <c r="P24" i="12" s="1"/>
  <c r="P29" i="12" s="1"/>
  <c r="J21" i="6"/>
  <c r="I22" i="6"/>
  <c r="F23" i="6" s="1"/>
  <c r="O29" i="12"/>
  <c r="O30" i="12" s="1"/>
  <c r="O32" i="12" s="1"/>
  <c r="M32" i="12"/>
  <c r="Q32" i="12" s="1"/>
  <c r="E15" i="13" s="1"/>
  <c r="P30" i="12" l="1"/>
  <c r="Q30" i="12" s="1"/>
  <c r="Q29" i="12"/>
  <c r="J22" i="6"/>
  <c r="I23" i="6"/>
  <c r="F24" i="6" s="1"/>
  <c r="I24" i="6" l="1"/>
  <c r="F25" i="6" s="1"/>
  <c r="J23" i="6"/>
  <c r="J24" i="6" l="1"/>
  <c r="I25" i="6"/>
  <c r="F26" i="6" s="1"/>
  <c r="I26" i="6" l="1"/>
  <c r="F27" i="6" s="1"/>
  <c r="J25" i="6"/>
  <c r="J26" i="6" l="1"/>
  <c r="I27" i="6"/>
  <c r="J27" i="6" s="1"/>
  <c r="J28" i="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tc={0C7BE59C-D7A0-7948-B762-7568134344F8}</author>
  </authors>
  <commentList>
    <comment ref="E21" authorId="0" shapeId="0" xr:uid="{0C7BE59C-D7A0-7948-B762-7568134344F8}">
      <text>
        <t>[Comentario encadenado]
Su versión de Excel le permite leer este comentario encadenado; sin embargo, las ediciones que se apliquen se quitarán si el archivo se abre en una versión más reciente de Excel. Más información: https://go.microsoft.com/fwlink/?linkid=870924
Comentario:
    Chequear que sí está cogiendo los datos de las mujeres</t>
      </text>
    </comment>
  </commentList>
</comments>
</file>

<file path=xl/sharedStrings.xml><?xml version="1.0" encoding="utf-8"?>
<sst xmlns="http://schemas.openxmlformats.org/spreadsheetml/2006/main" count="419" uniqueCount="216">
  <si>
    <t>Índice</t>
  </si>
  <si>
    <t>Ejercicios</t>
  </si>
  <si>
    <t>INDICADORES DE POBLACIÓN</t>
  </si>
  <si>
    <t>.</t>
  </si>
  <si>
    <t>2.</t>
  </si>
  <si>
    <t>3.</t>
  </si>
  <si>
    <t>4.</t>
  </si>
  <si>
    <t>5.</t>
  </si>
  <si>
    <t>6.</t>
  </si>
  <si>
    <t>7.</t>
  </si>
  <si>
    <t>8.</t>
  </si>
  <si>
    <t>Capítulo 1</t>
  </si>
  <si>
    <t>Técnicas de Medición Económica</t>
  </si>
  <si>
    <t>Preguntas</t>
  </si>
  <si>
    <t xml:space="preserve">¿A qué se deben los cambios en la tasa bruta de mortalidad cuando han permanecido inalteradas las tasas específicas de mortalidad?
</t>
  </si>
  <si>
    <t>A partir de los datos del siguiente cuadro calcule la tasa bruta de mortalidad en 2021.</t>
  </si>
  <si>
    <t>Población, mortalidad y fecundidad por edades en 2021</t>
  </si>
  <si>
    <t>Grupos de edad</t>
  </si>
  <si>
    <t>Población en 2021</t>
  </si>
  <si>
    <t>TEM                                     (por cada mil personas)</t>
  </si>
  <si>
    <t>TFE (5)</t>
  </si>
  <si>
    <t>Hombres (1)</t>
  </si>
  <si>
    <t>Mujeres (2)</t>
  </si>
  <si>
    <t>0- 4</t>
  </si>
  <si>
    <t>NA</t>
  </si>
  <si>
    <t>5-9</t>
  </si>
  <si>
    <t>10-14</t>
  </si>
  <si>
    <t>15-19</t>
  </si>
  <si>
    <t>20-24</t>
  </si>
  <si>
    <t>25-29</t>
  </si>
  <si>
    <t>30-34</t>
  </si>
  <si>
    <t>35-39</t>
  </si>
  <si>
    <t>40-44</t>
  </si>
  <si>
    <t>45-49</t>
  </si>
  <si>
    <t>50-54</t>
  </si>
  <si>
    <t>55-59</t>
  </si>
  <si>
    <t>60-64</t>
  </si>
  <si>
    <t>65-69</t>
  </si>
  <si>
    <t>70-74</t>
  </si>
  <si>
    <t>75-79</t>
  </si>
  <si>
    <t>80+</t>
  </si>
  <si>
    <t>Total</t>
  </si>
  <si>
    <t>*Miles de personas</t>
  </si>
  <si>
    <r>
      <rPr>
        <b/>
        <sz val="10"/>
        <color indexed="8"/>
        <rFont val="Times New Roman"/>
        <family val="1"/>
      </rPr>
      <t xml:space="preserve">Con base en una cohorte de 1,000 hombres de 50 años de edad y las </t>
    </r>
    <r>
      <rPr>
        <b/>
        <i/>
        <sz val="10"/>
        <color indexed="8"/>
        <rFont val="Times New Roman"/>
        <family val="1"/>
      </rPr>
      <t>TEM</t>
    </r>
    <r>
      <rPr>
        <b/>
        <sz val="10"/>
        <color indexed="8"/>
        <rFont val="Times New Roman"/>
        <family val="1"/>
      </rPr>
      <t xml:space="preserve"> de la tabla anterior, calcule su expectativa de vida restante (suponga que quienes llegan a los 95 años de edad, mueren en promedio a las 97.5 años de vida).</t>
    </r>
  </si>
  <si>
    <t>¿Corresponde la expectativa de vida al nacer a la edad promedio de las defunciones de una población en un momento dado?</t>
  </si>
  <si>
    <t>¿Existe expectativa de vida para las personas que superan la edad promedio de una población?</t>
  </si>
  <si>
    <t>¿Es correcto afirmar que si la expectativa de quienes tienen hoy 20 años es vivir otros 50 años, dentro de 10 años será vivir los 40 restantes?</t>
  </si>
  <si>
    <t>Utilizando la información del ejercicio 1.2 calcule ahora la tasa bruta de natalidad, la tasa de fecundidad general y la tasa de fecundidad total.</t>
  </si>
  <si>
    <t>Suponiendo que por cada 1,000 nacimientos 497 son mujeres, calcule ahora la tasa bruta de reproducción.</t>
  </si>
  <si>
    <t>Con base en una cohorte de 1,000 mujeres recién nacidas y las tasas específicas de mortalidad hasta que lleguen a la edad de 50 años, calcule la tasa neta de reproducción.</t>
  </si>
  <si>
    <t>Calcule la población masculina entre 40 y 44 años 10 años más adelante (suponga que no hay movimientos migratorios).</t>
  </si>
  <si>
    <t>Calcule la población masculina entre 0 y 4 años tres años más adelante (suponga que no hay mortalidad entre mujeres en edad procreativa pero sí entre los recién nacidos cada año, y que de cada 1,000 nacimientos 503 son varones). ¿Qué crítica le haría usted a este método de proyección (aparte de estos supuestos mencionados)?</t>
  </si>
  <si>
    <t>Resuelva nuevamente el ejercicio anterior teniendo en cuenta la mortalidad entre las mujeres.</t>
  </si>
  <si>
    <t>Utilice la respuesta del punto anterior para calcular la población masculina entre 5 y 9 años varios años más adelante.</t>
  </si>
  <si>
    <t>Calcule la tasa de crecimiento geométrico y la tasa de crecimiento exponencial de la población con base en estos datos y explique por qué no son iguales:</t>
  </si>
  <si>
    <t>Población total en 2020: 50,000,000</t>
  </si>
  <si>
    <t>Población total en 2030: 60,000,000</t>
  </si>
  <si>
    <t>¿Por qué razones pueden ser preferibles los métodos de proyección por componente a los métodos matemáticos?</t>
  </si>
  <si>
    <t xml:space="preserve">Capítulo 1 </t>
  </si>
  <si>
    <t>Pregunta</t>
  </si>
  <si>
    <t>Respuesta</t>
  </si>
  <si>
    <t>A cambios en la distribución de la población por edades</t>
  </si>
  <si>
    <r>
      <rPr>
        <sz val="10"/>
        <color indexed="8"/>
        <rFont val="Times New Roman"/>
        <family val="1"/>
      </rPr>
      <t xml:space="preserve">La sumatoria del producto de las columnas (1) y (3) más la sumatoria del producto de las columnas (2) y (4) dividido por el total de la población de ambos sexos (puesto que las </t>
    </r>
    <r>
      <rPr>
        <i/>
        <sz val="10"/>
        <color indexed="8"/>
        <rFont val="Times New Roman"/>
        <family val="1"/>
      </rPr>
      <t>TEM</t>
    </r>
    <r>
      <rPr>
        <sz val="10"/>
        <color indexed="8"/>
        <rFont val="Times New Roman"/>
        <family val="1"/>
      </rPr>
      <t xml:space="preserve"> están expresadas por cada mil personas, la </t>
    </r>
    <r>
      <rPr>
        <i/>
        <sz val="10"/>
        <color indexed="8"/>
        <rFont val="Times New Roman"/>
        <family val="1"/>
      </rPr>
      <t>TBM</t>
    </r>
    <r>
      <rPr>
        <sz val="10"/>
        <color indexed="8"/>
        <rFont val="Times New Roman"/>
        <family val="1"/>
      </rPr>
      <t xml:space="preserve"> se refiere también a muertes por cada mil personas de la población total):</t>
    </r>
  </si>
  <si>
    <t>Población, fecundidad y mortalidad por edades en 2021</t>
  </si>
  <si>
    <t>Población 2021</t>
  </si>
  <si>
    <t>TBM =</t>
  </si>
  <si>
    <t>Rango de edad</t>
  </si>
  <si>
    <t>Sobrevivientes al principio del período</t>
  </si>
  <si>
    <t>TEM</t>
  </si>
  <si>
    <t>Tasa de sobrevivencia</t>
  </si>
  <si>
    <r>
      <rPr>
        <b/>
        <sz val="10"/>
        <color indexed="8"/>
        <rFont val="Times New Roman"/>
        <family val="1"/>
      </rPr>
      <t xml:space="preserve">Sobrevivientes al final del período </t>
    </r>
    <r>
      <rPr>
        <b/>
        <i/>
        <sz val="10"/>
        <color indexed="8"/>
        <rFont val="Times New Roman"/>
        <family val="1"/>
      </rPr>
      <t>Ii</t>
    </r>
  </si>
  <si>
    <t>Años-personas,</t>
  </si>
  <si>
    <r>
      <rPr>
        <b/>
        <i/>
        <sz val="10"/>
        <color indexed="8"/>
        <rFont val="Times New Roman"/>
        <family val="1"/>
      </rPr>
      <t>E</t>
    </r>
    <r>
      <rPr>
        <b/>
        <i/>
        <vertAlign val="subscript"/>
        <sz val="10"/>
        <color indexed="8"/>
        <rFont val="Times New Roman"/>
        <family val="1"/>
      </rPr>
      <t xml:space="preserve"> i</t>
    </r>
    <r>
      <rPr>
        <b/>
        <vertAlign val="subscript"/>
        <sz val="10"/>
        <color indexed="8"/>
        <rFont val="Times New Roman"/>
        <family val="1"/>
      </rPr>
      <t xml:space="preserve">-1 </t>
    </r>
  </si>
  <si>
    <r>
      <rPr>
        <b/>
        <i/>
        <sz val="10"/>
        <color indexed="8"/>
        <rFont val="Times New Roman"/>
        <family val="1"/>
      </rPr>
      <t>E</t>
    </r>
    <r>
      <rPr>
        <b/>
        <i/>
        <vertAlign val="subscript"/>
        <sz val="10"/>
        <color indexed="8"/>
        <rFont val="Times New Roman"/>
        <family val="1"/>
      </rPr>
      <t xml:space="preserve"> i </t>
    </r>
  </si>
  <si>
    <r>
      <rPr>
        <b/>
        <sz val="10"/>
        <color indexed="8"/>
        <rFont val="Times New Roman"/>
        <family val="1"/>
      </rPr>
      <t xml:space="preserve"> </t>
    </r>
    <r>
      <rPr>
        <b/>
        <i/>
        <sz val="10"/>
        <color indexed="8"/>
        <rFont val="Times New Roman"/>
        <family val="1"/>
      </rPr>
      <t>Ii</t>
    </r>
    <r>
      <rPr>
        <b/>
        <sz val="10"/>
        <color indexed="8"/>
        <rFont val="Times New Roman"/>
        <family val="1"/>
      </rPr>
      <t>-1</t>
    </r>
  </si>
  <si>
    <r>
      <rPr>
        <b/>
        <i/>
        <sz val="10"/>
        <color indexed="8"/>
        <rFont val="Times New Roman"/>
        <family val="1"/>
      </rPr>
      <t>Li</t>
    </r>
    <r>
      <rPr>
        <b/>
        <sz val="10"/>
        <color indexed="8"/>
        <rFont val="Times New Roman"/>
        <family val="1"/>
      </rPr>
      <t xml:space="preserve"> = 2.5</t>
    </r>
    <r>
      <rPr>
        <b/>
        <i/>
        <sz val="10"/>
        <color indexed="8"/>
        <rFont val="Times New Roman"/>
        <family val="1"/>
      </rPr>
      <t xml:space="preserve"> Ii</t>
    </r>
    <r>
      <rPr>
        <b/>
        <sz val="10"/>
        <color indexed="8"/>
        <rFont val="Times New Roman"/>
        <family val="1"/>
      </rPr>
      <t xml:space="preserve">-1 + 2.5 </t>
    </r>
    <r>
      <rPr>
        <b/>
        <i/>
        <sz val="10"/>
        <color indexed="8"/>
        <rFont val="Times New Roman"/>
        <family val="1"/>
      </rPr>
      <t>Ii</t>
    </r>
  </si>
  <si>
    <t>(1.a)</t>
  </si>
  <si>
    <t>(1.b)</t>
  </si>
  <si>
    <t>(2) = (5) del período anterior</t>
  </si>
  <si>
    <t>(3)</t>
  </si>
  <si>
    <t>(4)</t>
  </si>
  <si>
    <t>(5) = (2) * (4)</t>
  </si>
  <si>
    <t>(6) = 2.5(2) + 2.5(5)</t>
  </si>
  <si>
    <t>Total años-personas de vida de la cohorte</t>
  </si>
  <si>
    <t>Por consiguiente la expectativa de vida adicional de quienes tienen 50 años es</t>
  </si>
  <si>
    <t>No. El promedio de defunciones es afectado por la distribución por edades; no así la expectativa de vida.</t>
  </si>
  <si>
    <t xml:space="preserve">Si existe una expectativa de edad para estas personas, esto quiere decir que fallecen a una edad diferente a la del promedio de la población. </t>
  </si>
  <si>
    <t>No, no es correcto hacer esta afirmación,  tendrían expectativas de vida diferentes, y adicional a ello, las condiciones de vida podrían ser diferentes.</t>
  </si>
  <si>
    <t>Población 2014 en miles</t>
  </si>
  <si>
    <t>(2)x(5)</t>
  </si>
  <si>
    <r>
      <rPr>
        <b/>
        <sz val="10"/>
        <color indexed="8"/>
        <rFont val="Times New Roman"/>
        <family val="1"/>
      </rPr>
      <t xml:space="preserve">La </t>
    </r>
    <r>
      <rPr>
        <b/>
        <i/>
        <sz val="10"/>
        <color indexed="8"/>
        <rFont val="Times New Roman"/>
        <family val="1"/>
      </rPr>
      <t>TBN</t>
    </r>
    <r>
      <rPr>
        <b/>
        <sz val="10"/>
        <color indexed="8"/>
        <rFont val="Times New Roman"/>
        <family val="1"/>
      </rPr>
      <t xml:space="preserve"> se obtiene por la sumatoria del producto de las columnas (2) y (5)  dividido por el total de la población de ambos sexos (y expresado por mil).</t>
    </r>
  </si>
  <si>
    <t>TBN=</t>
  </si>
  <si>
    <t>(nacimientos por cada mil personas de la población total).</t>
  </si>
  <si>
    <t>La TFG compara los mismos nacimientos en un año con el total de mujeres entre los 15 y los 49 años (por mil).</t>
  </si>
  <si>
    <t>TFG=</t>
  </si>
  <si>
    <t>(nacimientos por cada 1.000 mujeres en edad de procrear).</t>
  </si>
  <si>
    <r>
      <rPr>
        <b/>
        <sz val="10"/>
        <color indexed="8"/>
        <rFont val="Times New Roman"/>
        <family val="1"/>
      </rPr>
      <t xml:space="preserve">La </t>
    </r>
    <r>
      <rPr>
        <b/>
        <i/>
        <sz val="10"/>
        <color indexed="8"/>
        <rFont val="Times New Roman"/>
        <family val="1"/>
      </rPr>
      <t>TFT</t>
    </r>
    <r>
      <rPr>
        <b/>
        <sz val="10"/>
        <color indexed="8"/>
        <rFont val="Times New Roman"/>
        <family val="1"/>
      </rPr>
      <t xml:space="preserve"> es la sumatoria de las </t>
    </r>
    <r>
      <rPr>
        <b/>
        <i/>
        <sz val="10"/>
        <color indexed="8"/>
        <rFont val="Times New Roman"/>
        <family val="1"/>
      </rPr>
      <t>TEF</t>
    </r>
    <r>
      <rPr>
        <b/>
        <sz val="10"/>
        <color indexed="8"/>
        <rFont val="Times New Roman"/>
        <family val="1"/>
      </rPr>
      <t xml:space="preserve"> multiplicadas por 5 (puesto que cada una es válida para un rango de 5 años de edad) y dividida por mil (porque se refiere a cada mujer).</t>
    </r>
  </si>
  <si>
    <t>TFT=</t>
  </si>
  <si>
    <t>(hijos por mujer a lo largo de toda su vida procreativa).</t>
  </si>
  <si>
    <r>
      <rPr>
        <b/>
        <sz val="10"/>
        <color indexed="8"/>
        <rFont val="Times New Roman"/>
        <family val="1"/>
      </rPr>
      <t>La misma</t>
    </r>
    <r>
      <rPr>
        <b/>
        <i/>
        <sz val="10"/>
        <color indexed="8"/>
        <rFont val="Times New Roman"/>
        <family val="1"/>
      </rPr>
      <t xml:space="preserve"> TFT</t>
    </r>
    <r>
      <rPr>
        <b/>
        <sz val="10"/>
        <color indexed="8"/>
        <rFont val="Times New Roman"/>
        <family val="1"/>
      </rPr>
      <t xml:space="preserve"> ajustada por la proporción de nacimientos de mujeres en el total</t>
    </r>
  </si>
  <si>
    <t>TBR</t>
  </si>
  <si>
    <t>(hijas por mujer a lo largo de toda su vida procreativa).</t>
  </si>
  <si>
    <t>Población en 2021 (Hombres)</t>
  </si>
  <si>
    <r>
      <rPr>
        <b/>
        <i/>
        <sz val="10"/>
        <color indexed="8"/>
        <rFont val="Times New Roman"/>
        <family val="1"/>
      </rPr>
      <t xml:space="preserve">TEM </t>
    </r>
    <r>
      <rPr>
        <b/>
        <sz val="10"/>
        <color indexed="8"/>
        <rFont val="Times New Roman"/>
        <family val="1"/>
      </rPr>
      <t>por mil</t>
    </r>
  </si>
  <si>
    <t>Tasa de sobrevivencia anual</t>
  </si>
  <si>
    <t>Tasa de sobrevivencia en 4 años</t>
  </si>
  <si>
    <t>Sobrevivientes en 2025</t>
  </si>
  <si>
    <t>Sobrevivientes en 2029</t>
  </si>
  <si>
    <t>(1)</t>
  </si>
  <si>
    <t>(2)</t>
  </si>
  <si>
    <r>
      <rPr>
        <b/>
        <sz val="10"/>
        <color indexed="8"/>
        <rFont val="Times New Roman"/>
        <family val="1"/>
      </rPr>
      <t>(4) = (1-</t>
    </r>
    <r>
      <rPr>
        <b/>
        <i/>
        <sz val="10"/>
        <color indexed="8"/>
        <rFont val="Times New Roman"/>
        <family val="1"/>
      </rPr>
      <t>TEM</t>
    </r>
    <r>
      <rPr>
        <b/>
        <sz val="10"/>
        <color indexed="8"/>
        <rFont val="Times New Roman"/>
        <family val="1"/>
      </rPr>
      <t>)^4</t>
    </r>
  </si>
  <si>
    <t>(5) = (2) * (4) del renglón anterior</t>
  </si>
  <si>
    <t>(6) = (5)*(4) del renglón anterior</t>
  </si>
  <si>
    <t>…</t>
  </si>
  <si>
    <t>40-45</t>
  </si>
  <si>
    <t>En esta tabla sólo se han copiado los datos necesarios para proyectar un componente de la población, pero puede utilizarse para los demás grupos de edad nacidos hasta 2021. Con el objeto de proyectar los nacimientos a partir de 2021 véase el problema siguiente.</t>
  </si>
  <si>
    <t>Edades</t>
  </si>
  <si>
    <r>
      <rPr>
        <b/>
        <sz val="10"/>
        <color indexed="8"/>
        <rFont val="Times New Roman"/>
        <family val="1"/>
      </rPr>
      <t>TEF</t>
    </r>
    <r>
      <rPr>
        <b/>
        <i/>
        <vertAlign val="subscript"/>
        <sz val="10"/>
        <color indexed="8"/>
        <rFont val="Times New Roman"/>
        <family val="1"/>
      </rPr>
      <t>i</t>
    </r>
  </si>
  <si>
    <t>Mujeres en 2021</t>
  </si>
  <si>
    <t>Nacimientos cada año</t>
  </si>
  <si>
    <t>Totales</t>
  </si>
  <si>
    <t>Niños</t>
  </si>
  <si>
    <t>Tasa de mortalidad</t>
  </si>
  <si>
    <t>Varones nacidos el primer año, que sobreviven en 2026</t>
  </si>
  <si>
    <t>Varones nacidos el segundo año, que sobreviven en 2026</t>
  </si>
  <si>
    <t>Varones nacidos el tercer año, que sobreviven en 2026</t>
  </si>
  <si>
    <t>Varones nacidos el cuarto año, que sobreviven en 2026</t>
  </si>
  <si>
    <t>Varones nacidos el quinto año, que sobreviven en 2026</t>
  </si>
  <si>
    <t>Total de sobrevivientes en 2026</t>
  </si>
  <si>
    <t>Este método es bastante burdo, puesto que las tasas de mortalidad específicas para los primeros años de vida no son uniformes. Deberíamos usar una tasa de mortalidad para cada año de vida. Deberíamos además tener en cuenta que la mortalidad ocurre a lo largo del año de tal forma que, por ejemplo, no todos los que nacieron en 2026 sobreviven hasta el final de 2026.</t>
  </si>
  <si>
    <r>
      <rPr>
        <b/>
        <sz val="10"/>
        <color indexed="8"/>
        <rFont val="Times New Roman"/>
        <family val="1"/>
      </rPr>
      <t>TEM</t>
    </r>
    <r>
      <rPr>
        <b/>
        <i/>
        <vertAlign val="subscript"/>
        <sz val="10"/>
        <color indexed="8"/>
        <rFont val="Times New Roman"/>
        <family val="1"/>
      </rPr>
      <t>i</t>
    </r>
    <r>
      <rPr>
        <b/>
        <sz val="10"/>
        <color indexed="8"/>
        <rFont val="Times New Roman"/>
        <family val="1"/>
      </rPr>
      <t xml:space="preserve"> hombres</t>
    </r>
  </si>
  <si>
    <r>
      <rPr>
        <b/>
        <sz val="10"/>
        <color indexed="8"/>
        <rFont val="Times New Roman"/>
        <family val="1"/>
      </rPr>
      <t>TEM</t>
    </r>
    <r>
      <rPr>
        <b/>
        <i/>
        <vertAlign val="subscript"/>
        <sz val="10"/>
        <color indexed="8"/>
        <rFont val="Times New Roman"/>
        <family val="1"/>
      </rPr>
      <t>i</t>
    </r>
    <r>
      <rPr>
        <b/>
        <sz val="10"/>
        <color indexed="8"/>
        <rFont val="Times New Roman"/>
        <family val="1"/>
      </rPr>
      <t xml:space="preserve"> mujeres</t>
    </r>
  </si>
  <si>
    <t>Mujeres en 2022</t>
  </si>
  <si>
    <t>Mujeres en 2023</t>
  </si>
  <si>
    <t>Mujeres en 2024</t>
  </si>
  <si>
    <t>Mujeres en 2025</t>
  </si>
  <si>
    <t>Nacimientos en 2021</t>
  </si>
  <si>
    <t>Nacimientos en 2022</t>
  </si>
  <si>
    <t>Nacimientos en 2023</t>
  </si>
  <si>
    <t>Nacimientos en 2024</t>
  </si>
  <si>
    <t>Nacimientos en 2025</t>
  </si>
  <si>
    <t>Tasas de sobrevivencia</t>
  </si>
  <si>
    <t>Sobrevivientes en 2026</t>
  </si>
  <si>
    <t>Tomando los datos del ejercicio anterior la respuesta sería</t>
  </si>
  <si>
    <t>Sobrevivientes en 2024</t>
  </si>
  <si>
    <r>
      <rPr>
        <b/>
        <sz val="10"/>
        <color indexed="8"/>
        <rFont val="Times New Roman"/>
        <family val="1"/>
      </rPr>
      <t xml:space="preserve">La tasa de crecimiento geométrico se calcula despejando </t>
    </r>
    <r>
      <rPr>
        <b/>
        <i/>
        <sz val="10"/>
        <color indexed="8"/>
        <rFont val="Times New Roman"/>
        <family val="1"/>
      </rPr>
      <t>r</t>
    </r>
    <r>
      <rPr>
        <b/>
        <sz val="10"/>
        <color indexed="8"/>
        <rFont val="Times New Roman"/>
        <family val="1"/>
      </rPr>
      <t xml:space="preserve"> en la siguiente ecuación:</t>
    </r>
  </si>
  <si>
    <r>
      <rPr>
        <b/>
        <sz val="10"/>
        <color indexed="8"/>
        <rFont val="Times New Roman"/>
        <family val="1"/>
      </rPr>
      <t xml:space="preserve">La tasa de crecimiento exponencial se obtiene encontrando </t>
    </r>
    <r>
      <rPr>
        <b/>
        <i/>
        <sz val="10"/>
        <color indexed="8"/>
        <rFont val="Times New Roman"/>
        <family val="1"/>
      </rPr>
      <t>g</t>
    </r>
    <r>
      <rPr>
        <b/>
        <sz val="10"/>
        <color indexed="8"/>
        <rFont val="Times New Roman"/>
        <family val="1"/>
      </rPr>
      <t xml:space="preserve"> en</t>
    </r>
  </si>
  <si>
    <r>
      <rPr>
        <b/>
        <sz val="10"/>
        <color indexed="8"/>
        <rFont val="Times New Roman"/>
        <family val="1"/>
      </rPr>
      <t xml:space="preserve">donde </t>
    </r>
    <r>
      <rPr>
        <b/>
        <i/>
        <sz val="10"/>
        <color indexed="8"/>
        <rFont val="Times New Roman"/>
        <family val="1"/>
      </rPr>
      <t xml:space="preserve">e </t>
    </r>
    <r>
      <rPr>
        <b/>
        <sz val="10"/>
        <color indexed="8"/>
        <rFont val="Times New Roman"/>
        <family val="1"/>
      </rPr>
      <t>constituye la base de los números naturales</t>
    </r>
  </si>
  <si>
    <r>
      <rPr>
        <b/>
        <sz val="10"/>
        <color indexed="8"/>
        <rFont val="Times New Roman"/>
        <family val="1"/>
      </rPr>
      <t xml:space="preserve">Tomando logaritmos naturales (base </t>
    </r>
    <r>
      <rPr>
        <b/>
        <i/>
        <sz val="10"/>
        <color indexed="8"/>
        <rFont val="Times New Roman"/>
        <family val="1"/>
      </rPr>
      <t>e</t>
    </r>
    <r>
      <rPr>
        <b/>
        <sz val="10"/>
        <color indexed="8"/>
        <rFont val="Times New Roman"/>
        <family val="1"/>
      </rPr>
      <t>)</t>
    </r>
  </si>
  <si>
    <t>Bibliografía y fuentes estadísticas</t>
  </si>
  <si>
    <t>Conceptos básicos y metodología</t>
  </si>
  <si>
    <r>
      <rPr>
        <sz val="10"/>
        <color indexed="8"/>
        <rFont val="Times Roman"/>
      </rPr>
      <t xml:space="preserve">Banco Interamericano de Desarrollo, </t>
    </r>
    <r>
      <rPr>
        <i/>
        <sz val="10"/>
        <color indexed="8"/>
        <rFont val="Times Roman"/>
      </rPr>
      <t>Desarrollo más allá de la economía</t>
    </r>
    <r>
      <rPr>
        <sz val="10"/>
        <color indexed="8"/>
        <rFont val="Times Roman"/>
      </rPr>
      <t>. Informe de Progreso Económico y Social, 2000. Washington, D.C. El Capítulo 2 analiza la evolución y perspectivas demográficas de América Latina y discute los principales canales de influencia de la demografía en el desarrollo. Puede consultarse en línea en:</t>
    </r>
  </si>
  <si>
    <t xml:space="preserve">http://www.iadb.org/es/investigacion-y-datos/detalles-de-publicacion,3169.html?pub_id=b-2000. </t>
  </si>
  <si>
    <r>
      <rPr>
        <sz val="10"/>
        <color indexed="8"/>
        <rFont val="Times Roman"/>
      </rPr>
      <t xml:space="preserve">Flórez N., Carmen Elisa, </t>
    </r>
    <r>
      <rPr>
        <i/>
        <sz val="10"/>
        <color indexed="8"/>
        <rFont val="Times Roman"/>
      </rPr>
      <t>Las transformaciones sociodemográficas en Colombia durante el siglo XX.</t>
    </r>
  </si>
  <si>
    <r>
      <rPr>
        <sz val="10"/>
        <color indexed="8"/>
        <rFont val="Times Roman"/>
      </rPr>
      <t xml:space="preserve">Preston, Samuel H., Patrick Heuveline y Michel Guillot, </t>
    </r>
    <r>
      <rPr>
        <i/>
        <sz val="10"/>
        <color indexed="8"/>
        <rFont val="Times Roman"/>
      </rPr>
      <t>Demography. Measuring and Modeling</t>
    </r>
    <r>
      <rPr>
        <sz val="10"/>
        <color indexed="8"/>
        <rFont val="Times Roman"/>
      </rPr>
      <t xml:space="preserve"> </t>
    </r>
    <r>
      <rPr>
        <i/>
        <sz val="10"/>
        <color indexed="8"/>
        <rFont val="Times Roman"/>
      </rPr>
      <t>Population Processes</t>
    </r>
    <r>
      <rPr>
        <sz val="10"/>
        <color indexed="8"/>
        <rFont val="Times Roman"/>
      </rPr>
      <t>. Blackwell Publishers, 2001. Muy didáctico, es uno de los textos de</t>
    </r>
    <r>
      <rPr>
        <i/>
        <sz val="10"/>
        <color indexed="8"/>
        <rFont val="Times Roman"/>
      </rPr>
      <t xml:space="preserve"> </t>
    </r>
    <r>
      <rPr>
        <sz val="10"/>
        <color indexed="8"/>
        <rFont val="Times Roman"/>
      </rPr>
      <t>introducción a los métodos de medición demográfica más utilizados actualmente.</t>
    </r>
  </si>
  <si>
    <r>
      <rPr>
        <sz val="10"/>
        <color indexed="8"/>
        <rFont val="Times Roman"/>
      </rPr>
      <t xml:space="preserve">Shryock, Henry y Siegel, Jacob S. and Associates, </t>
    </r>
    <r>
      <rPr>
        <i/>
        <sz val="10"/>
        <color indexed="8"/>
        <rFont val="Times Roman"/>
      </rPr>
      <t>The Methods and Materials of Demography,</t>
    </r>
    <r>
      <rPr>
        <sz val="10"/>
        <color indexed="8"/>
        <rFont val="Times Roman"/>
      </rPr>
      <t xml:space="preserve"> condensed edition by Edward G. Stockwell, Academic Press, 1976. Texto clásico de demografía; detallado y técnico.</t>
    </r>
  </si>
  <si>
    <t>Fuentes de información estadística</t>
  </si>
  <si>
    <r>
      <rPr>
        <sz val="10"/>
        <color indexed="8"/>
        <rFont val="Times Roman"/>
      </rPr>
      <t xml:space="preserve">DANE. Es la fuente oficial de las estadísticas demográficas en Colombia. La información en línea se encuentra en: </t>
    </r>
    <r>
      <rPr>
        <u/>
        <sz val="10"/>
        <color indexed="8"/>
        <rFont val="Times Roman"/>
      </rPr>
      <t>http://www.dane.gov.co</t>
    </r>
  </si>
  <si>
    <r>
      <rPr>
        <sz val="10"/>
        <color indexed="8"/>
        <rFont val="Times Roman"/>
      </rPr>
      <t xml:space="preserve">Naciones Unidas. </t>
    </r>
    <r>
      <rPr>
        <u/>
        <sz val="10"/>
        <color indexed="8"/>
        <rFont val="Times Roman"/>
      </rPr>
      <t>http://esa.un.org/unpp</t>
    </r>
    <r>
      <rPr>
        <sz val="10"/>
        <color indexed="8"/>
        <rFont val="Times Roman"/>
      </rPr>
      <t xml:space="preserve">. Contiene estadísticas históricas y proyecciones demográficas por períodos quinquenales para todos los países del mundo. </t>
    </r>
  </si>
  <si>
    <t>Hombres (3)</t>
  </si>
  <si>
    <t>Mujeres (4)</t>
  </si>
  <si>
    <t>(1) x (3)</t>
  </si>
  <si>
    <t>(2) x (4)</t>
  </si>
  <si>
    <t>Fuente: DANE, Estimaciones y Proyecciones de población 2018-2070.</t>
  </si>
  <si>
    <t xml:space="preserve">La TNR es igual a: </t>
  </si>
  <si>
    <t>Esto quiere decir que cada mujer de esta cohorte tendrá aproximadamente 0,30 hijas que llegarán a la edad reproductiva.</t>
  </si>
  <si>
    <t>Urdinola C., B. Piedad, “Demografía colombiana: En preparación para la era del envejecimiento”, en Fedesarrollo, Descifrar el futuro: La economía Colombiana en los próximos diez años, Debate, Penguin Random House Grupo Editorial, 2021.</t>
  </si>
  <si>
    <t>Respuesta 1.5</t>
  </si>
  <si>
    <t>Respuesta 1.6</t>
  </si>
  <si>
    <t>Respuesta 1.9</t>
  </si>
  <si>
    <t>Respuesta 1.1</t>
  </si>
  <si>
    <r>
      <rPr>
        <u/>
        <sz val="10"/>
        <color theme="10"/>
        <rFont val="Arial"/>
        <family val="2"/>
      </rPr>
      <t>Ejercicio 1.1</t>
    </r>
  </si>
  <si>
    <r>
      <rPr>
        <u/>
        <sz val="10"/>
        <color theme="10"/>
        <rFont val="Arial"/>
        <family val="2"/>
      </rPr>
      <t>Ejercicio 1.2</t>
    </r>
  </si>
  <si>
    <r>
      <rPr>
        <u/>
        <sz val="10"/>
        <color theme="10"/>
        <rFont val="Arial"/>
        <family val="2"/>
      </rPr>
      <t>Ejercicio 1.3</t>
    </r>
  </si>
  <si>
    <r>
      <rPr>
        <u/>
        <sz val="10"/>
        <color theme="10"/>
        <rFont val="Arial"/>
        <family val="2"/>
      </rPr>
      <t>Ejercicio 1.4</t>
    </r>
  </si>
  <si>
    <r>
      <rPr>
        <u/>
        <sz val="10"/>
        <color theme="10"/>
        <rFont val="Arial"/>
        <family val="2"/>
      </rPr>
      <t>Ejercicio 1.5</t>
    </r>
  </si>
  <si>
    <r>
      <rPr>
        <u/>
        <sz val="10"/>
        <color theme="10"/>
        <rFont val="Arial"/>
        <family val="2"/>
      </rPr>
      <t>Ejercicio 1.6</t>
    </r>
  </si>
  <si>
    <r>
      <rPr>
        <u/>
        <sz val="10"/>
        <color theme="10"/>
        <rFont val="Arial"/>
        <family val="2"/>
      </rPr>
      <t>Ejercicio 1.7</t>
    </r>
  </si>
  <si>
    <r>
      <rPr>
        <u/>
        <sz val="10"/>
        <color theme="10"/>
        <rFont val="Arial"/>
        <family val="2"/>
      </rPr>
      <t>Ejercicio 1.8</t>
    </r>
  </si>
  <si>
    <r>
      <rPr>
        <u/>
        <sz val="10"/>
        <color theme="10"/>
        <rFont val="Arial"/>
        <family val="2"/>
      </rPr>
      <t>Ejercicio 1.9</t>
    </r>
  </si>
  <si>
    <r>
      <rPr>
        <u/>
        <sz val="10"/>
        <color theme="10"/>
        <rFont val="Arial"/>
        <family val="2"/>
      </rPr>
      <t>Ejercicio 1.10</t>
    </r>
  </si>
  <si>
    <r>
      <rPr>
        <u/>
        <sz val="10"/>
        <color theme="10"/>
        <rFont val="Arial"/>
        <family val="2"/>
      </rPr>
      <t>Ejercicio 1.11</t>
    </r>
  </si>
  <si>
    <t>Respuesta 1.15</t>
  </si>
  <si>
    <r>
      <rPr>
        <u/>
        <sz val="10"/>
        <color theme="10"/>
        <rFont val="Arial"/>
        <family val="2"/>
      </rPr>
      <t>Ejercicio 1.12</t>
    </r>
  </si>
  <si>
    <r>
      <rPr>
        <u/>
        <sz val="10"/>
        <color theme="10"/>
        <rFont val="Arial"/>
        <family val="2"/>
      </rPr>
      <t>Ejercicio 1.13</t>
    </r>
  </si>
  <si>
    <r>
      <rPr>
        <u/>
        <sz val="10"/>
        <color theme="10"/>
        <rFont val="Arial"/>
        <family val="2"/>
      </rPr>
      <t>Ejercicio 1.14</t>
    </r>
  </si>
  <si>
    <r>
      <rPr>
        <u/>
        <sz val="10"/>
        <color theme="10"/>
        <rFont val="Arial"/>
        <family val="2"/>
      </rPr>
      <t>Respuesta 1.2</t>
    </r>
  </si>
  <si>
    <r>
      <rPr>
        <u/>
        <sz val="10"/>
        <color theme="10"/>
        <rFont val="Arial"/>
        <family val="2"/>
      </rPr>
      <t>Respuesta 1.3</t>
    </r>
  </si>
  <si>
    <r>
      <rPr>
        <u/>
        <sz val="10"/>
        <color theme="10"/>
        <rFont val="Arial"/>
        <family val="2"/>
      </rPr>
      <t>Respuesta 1.4</t>
    </r>
  </si>
  <si>
    <r>
      <rPr>
        <u/>
        <sz val="10"/>
        <color theme="10"/>
        <rFont val="Arial"/>
        <family val="2"/>
      </rPr>
      <t>Respuesta 1.7</t>
    </r>
  </si>
  <si>
    <r>
      <rPr>
        <u/>
        <sz val="10"/>
        <color theme="10"/>
        <rFont val="Arial"/>
        <family val="2"/>
      </rPr>
      <t>Respuesta 1.8</t>
    </r>
  </si>
  <si>
    <r>
      <rPr>
        <u/>
        <sz val="10"/>
        <color theme="10"/>
        <rFont val="Arial"/>
        <family val="2"/>
      </rPr>
      <t>Respuesta 1.10</t>
    </r>
  </si>
  <si>
    <r>
      <rPr>
        <u/>
        <sz val="10"/>
        <color theme="10"/>
        <rFont val="Arial"/>
        <family val="2"/>
      </rPr>
      <t>Respuesta 1.11</t>
    </r>
  </si>
  <si>
    <r>
      <rPr>
        <u/>
        <sz val="10"/>
        <color theme="10"/>
        <rFont val="Arial"/>
        <family val="2"/>
      </rPr>
      <t>Respuesta 1.12</t>
    </r>
  </si>
  <si>
    <r>
      <rPr>
        <u/>
        <sz val="10"/>
        <color theme="10"/>
        <rFont val="Arial"/>
        <family val="2"/>
      </rPr>
      <t>Respuesta 1.13</t>
    </r>
  </si>
  <si>
    <r>
      <rPr>
        <u/>
        <sz val="10"/>
        <color theme="10"/>
        <rFont val="Arial"/>
        <family val="2"/>
      </rPr>
      <t>Respuesta 1.14</t>
    </r>
  </si>
  <si>
    <t>Ir a respuesta 1.14</t>
  </si>
  <si>
    <t>Ir a respuesta 1.15</t>
  </si>
  <si>
    <t>Estos métodos de proyección por componente pueden ser preferidos  los métodos matemáticos por varias razones, entre ellas, flexibilidad, capacidad de manejar cambios estructurales, interpretación de resultados y mejor rendiemiento de los datos</t>
  </si>
  <si>
    <r>
      <rPr>
        <u/>
        <sz val="10"/>
        <color theme="10"/>
        <rFont val="Arial"/>
        <family val="2"/>
      </rPr>
      <t>Volver al índice</t>
    </r>
  </si>
  <si>
    <r>
      <rPr>
        <u/>
        <sz val="10"/>
        <color theme="10"/>
        <rFont val="Arial"/>
        <family val="2"/>
      </rPr>
      <t>Ir a respuesta 1.1</t>
    </r>
  </si>
  <si>
    <r>
      <rPr>
        <u/>
        <sz val="10"/>
        <color theme="10"/>
        <rFont val="Arial"/>
        <family val="2"/>
      </rPr>
      <t>Ir a respuesta 1.2</t>
    </r>
  </si>
  <si>
    <r>
      <rPr>
        <u/>
        <sz val="10"/>
        <color theme="10"/>
        <rFont val="Arial"/>
        <family val="2"/>
      </rPr>
      <t>Ir a respuesta 1.3</t>
    </r>
  </si>
  <si>
    <t>Ir a respuesta 1.4</t>
  </si>
  <si>
    <t>Ir a respuesta 1.5</t>
  </si>
  <si>
    <t>Ir a respuesta 1.6</t>
  </si>
  <si>
    <t>Ir a respuesta 1.9</t>
  </si>
  <si>
    <r>
      <rPr>
        <u/>
        <sz val="10"/>
        <color theme="10"/>
        <rFont val="Arial"/>
        <family val="2"/>
      </rPr>
      <t>Ir a respuesta 1.7</t>
    </r>
  </si>
  <si>
    <r>
      <rPr>
        <u/>
        <sz val="10"/>
        <color theme="10"/>
        <rFont val="Arial"/>
        <family val="2"/>
      </rPr>
      <t>Ir a respuesta 1.8</t>
    </r>
  </si>
  <si>
    <r>
      <rPr>
        <u/>
        <sz val="10"/>
        <color theme="10"/>
        <rFont val="Arial"/>
        <family val="2"/>
      </rPr>
      <t>Ir a respuesta 1.10</t>
    </r>
  </si>
  <si>
    <r>
      <rPr>
        <u/>
        <sz val="10"/>
        <color theme="10"/>
        <rFont val="Arial"/>
        <family val="2"/>
      </rPr>
      <t>Ir a respuesta 1.11</t>
    </r>
  </si>
  <si>
    <r>
      <rPr>
        <u/>
        <sz val="10"/>
        <color theme="10"/>
        <rFont val="Arial"/>
        <family val="2"/>
      </rPr>
      <t>Ir a respuesta 1.12</t>
    </r>
  </si>
  <si>
    <r>
      <rPr>
        <u/>
        <sz val="10"/>
        <color theme="10"/>
        <rFont val="Arial"/>
        <family val="2"/>
      </rPr>
      <t>Ir a respuesta 1.13</t>
    </r>
  </si>
  <si>
    <t>Volver a ejercicios</t>
  </si>
  <si>
    <t>Volver al índice</t>
  </si>
  <si>
    <t>Ejercicio 1.15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</si>
</sst>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64" formatCode="&quot; &quot;* #,##0&quot; &quot;;&quot; &quot;* \(#,##0\);&quot; &quot;* &quot;-&quot;??&quot; &quot;"/>
    <numFmt numFmtId="165" formatCode="&quot; &quot;* #,##0&quot; &quot;;&quot; &quot;* \(#,##0\);&quot; &quot;* &quot;- &quot;"/>
    <numFmt numFmtId="166" formatCode="&quot; &quot;* #,##0.00&quot; &quot;;&quot; &quot;* &quot;-&quot;#,##0.00&quot; &quot;;&quot; &quot;* &quot;-&quot;??&quot; &quot;"/>
    <numFmt numFmtId="167" formatCode="&quot; &quot;* #,##0.0&quot; &quot;;&quot; &quot;* &quot;-&quot;#,##0.0&quot; &quot;;&quot; &quot;* &quot;-&quot;??&quot; &quot;"/>
    <numFmt numFmtId="168" formatCode="&quot; &quot;* #,##0.000&quot; &quot;;&quot; &quot;* &quot;-&quot;#,##0.000&quot; &quot;;&quot; &quot;* &quot;-&quot;??&quot; &quot;"/>
    <numFmt numFmtId="169" formatCode="&quot; &quot;* #,##0.00&quot; &quot;;&quot; &quot;* \(#,##0.00\);&quot; &quot;* &quot;-&quot;??&quot; &quot;"/>
    <numFmt numFmtId="170" formatCode="0.0"/>
    <numFmt numFmtId="171" formatCode="&quot; &quot;* #,##0.0&quot; &quot;;&quot; &quot;* \(#,##0.0\);&quot; &quot;* &quot;-&quot;??&quot; &quot;"/>
    <numFmt numFmtId="172" formatCode="&quot; &quot;* #,##0.0000&quot; &quot;;&quot; &quot;* &quot;-&quot;#,##0.0000&quot; &quot;;&quot; &quot;* &quot;-&quot;??&quot; &quot;"/>
    <numFmt numFmtId="173" formatCode="&quot; &quot;* #,##0.00&quot; &quot;;&quot; &quot;* \(#,##0.00\);&quot; &quot;* &quot;- &quot;"/>
    <numFmt numFmtId="174" formatCode="#,##0.0000"/>
    <numFmt numFmtId="175" formatCode="0.0000"/>
  </numFmts>
  <fonts count="52">
    <font>
      <sz val="10"/>
      <color indexed="8"/>
      <name val="Arial"/>
    </font>
    <font>
      <sz val="10"/>
      <color indexed="12"/>
      <name val="Times New Roman"/>
      <family val="1"/>
    </font>
    <font>
      <b/>
      <sz val="8"/>
      <color indexed="15"/>
      <name val="Times New Roman"/>
      <family val="1"/>
    </font>
    <font>
      <b/>
      <sz val="8"/>
      <color indexed="12"/>
      <name val="Times New Roman"/>
      <family val="1"/>
    </font>
    <font>
      <b/>
      <sz val="14"/>
      <color indexed="13"/>
      <name val="Times New Roman"/>
      <family val="1"/>
    </font>
    <font>
      <sz val="14"/>
      <color indexed="13"/>
      <name val="Times New Roman"/>
      <family val="1"/>
    </font>
    <font>
      <b/>
      <sz val="16"/>
      <color indexed="12"/>
      <name val="Times New Roman"/>
      <family val="1"/>
    </font>
    <font>
      <i/>
      <sz val="10"/>
      <color indexed="12"/>
      <name val="Times New Roman"/>
      <family val="1"/>
    </font>
    <font>
      <b/>
      <i/>
      <sz val="10"/>
      <color indexed="8"/>
      <name val="Times New Roman"/>
      <family val="1"/>
    </font>
    <font>
      <b/>
      <i/>
      <u/>
      <sz val="10"/>
      <color indexed="8"/>
      <name val="Times New Roman"/>
      <family val="1"/>
    </font>
    <font>
      <b/>
      <sz val="10"/>
      <color indexed="8"/>
      <name val="Times New Roman"/>
      <family val="1"/>
    </font>
    <font>
      <b/>
      <sz val="10"/>
      <color indexed="18"/>
      <name val="Times New Roman"/>
      <family val="1"/>
    </font>
    <font>
      <b/>
      <sz val="12"/>
      <color indexed="13"/>
      <name val="Times New Roman"/>
      <family val="1"/>
    </font>
    <font>
      <sz val="10"/>
      <color indexed="8"/>
      <name val="Times New Roman"/>
      <family val="1"/>
    </font>
    <font>
      <b/>
      <u/>
      <sz val="10"/>
      <color indexed="12"/>
      <name val="Times New Roman"/>
      <family val="1"/>
    </font>
    <font>
      <b/>
      <u/>
      <sz val="10"/>
      <color indexed="15"/>
      <name val="Times New Roman"/>
      <family val="1"/>
    </font>
    <font>
      <b/>
      <sz val="10"/>
      <color indexed="12"/>
      <name val="Times New Roman"/>
      <family val="1"/>
    </font>
    <font>
      <b/>
      <sz val="8"/>
      <color indexed="8"/>
      <name val="Times New Roman"/>
      <family val="1"/>
    </font>
    <font>
      <b/>
      <sz val="12"/>
      <color indexed="8"/>
      <name val="Times New Roman"/>
      <family val="1"/>
    </font>
    <font>
      <b/>
      <sz val="9"/>
      <color indexed="8"/>
      <name val="Times New Roman"/>
      <family val="1"/>
    </font>
    <font>
      <b/>
      <sz val="10"/>
      <color indexed="8"/>
      <name val="Times Roman"/>
    </font>
    <font>
      <sz val="10"/>
      <color indexed="8"/>
      <name val="Times Roman"/>
    </font>
    <font>
      <sz val="11"/>
      <color indexed="8"/>
      <name val="Times Roman"/>
    </font>
    <font>
      <sz val="8"/>
      <color indexed="8"/>
      <name val="Times New Roman"/>
      <family val="1"/>
    </font>
    <font>
      <b/>
      <vertAlign val="superscript"/>
      <sz val="8"/>
      <color indexed="8"/>
      <name val="Times New Roman"/>
      <family val="1"/>
    </font>
    <font>
      <sz val="8"/>
      <color indexed="8"/>
      <name val="Arial"/>
      <family val="2"/>
    </font>
    <font>
      <u/>
      <sz val="10"/>
      <color indexed="18"/>
      <name val="Arial"/>
      <family val="2"/>
    </font>
    <font>
      <b/>
      <sz val="12"/>
      <color indexed="12"/>
      <name val="Times New Roman"/>
      <family val="1"/>
    </font>
    <font>
      <b/>
      <sz val="14"/>
      <color indexed="15"/>
      <name val="Times New Roman"/>
      <family val="1"/>
    </font>
    <font>
      <b/>
      <sz val="14"/>
      <color indexed="12"/>
      <name val="Times New Roman"/>
      <family val="1"/>
    </font>
    <font>
      <sz val="12"/>
      <color indexed="8"/>
      <name val="Times New Roman"/>
      <family val="1"/>
    </font>
    <font>
      <b/>
      <sz val="8"/>
      <color indexed="15"/>
      <name val="Times Roman"/>
    </font>
    <font>
      <i/>
      <sz val="10"/>
      <color indexed="8"/>
      <name val="Times New Roman"/>
      <family val="1"/>
    </font>
    <font>
      <b/>
      <sz val="14"/>
      <color indexed="8"/>
      <name val="Times New Roman"/>
      <family val="1"/>
    </font>
    <font>
      <b/>
      <i/>
      <vertAlign val="subscript"/>
      <sz val="10"/>
      <color indexed="8"/>
      <name val="Times New Roman"/>
      <family val="1"/>
    </font>
    <font>
      <b/>
      <vertAlign val="subscript"/>
      <sz val="10"/>
      <color indexed="8"/>
      <name val="Times New Roman"/>
      <family val="1"/>
    </font>
    <font>
      <sz val="11"/>
      <color indexed="8"/>
      <name val="Calibri"/>
      <family val="2"/>
    </font>
    <font>
      <sz val="10"/>
      <color indexed="15"/>
      <name val="Times New Roman"/>
      <family val="1"/>
    </font>
    <font>
      <sz val="9"/>
      <color indexed="8"/>
      <name val="Arial"/>
      <family val="2"/>
    </font>
    <font>
      <b/>
      <sz val="10"/>
      <color indexed="8"/>
      <name val="Arial"/>
      <family val="2"/>
    </font>
    <font>
      <sz val="9"/>
      <color indexed="8"/>
      <name val="Times Roman"/>
    </font>
    <font>
      <b/>
      <i/>
      <sz val="10"/>
      <color indexed="8"/>
      <name val="Times Roman"/>
    </font>
    <font>
      <i/>
      <sz val="10"/>
      <color indexed="8"/>
      <name val="Times Roman"/>
    </font>
    <font>
      <u/>
      <sz val="10"/>
      <color indexed="8"/>
      <name val="Times Roman"/>
    </font>
    <font>
      <u/>
      <sz val="10"/>
      <color theme="10"/>
      <name val="Arial"/>
      <family val="2"/>
    </font>
    <font>
      <u/>
      <sz val="10"/>
      <color theme="10"/>
      <name val="Arial"/>
      <family val="2"/>
    </font>
    <font>
      <b/>
      <sz val="14"/>
      <color rgb="FF004D7F"/>
      <name val="Times New Roman"/>
      <family val="1"/>
    </font>
    <font>
      <sz val="12"/>
      <color indexed="8"/>
      <name val="Arial"/>
      <family val="2"/>
    </font>
    <font>
      <b/>
      <sz val="12"/>
      <color theme="0"/>
      <name val="Times New Roman"/>
      <family val="1"/>
    </font>
    <font>
      <b/>
      <sz val="8"/>
      <color rgb="FF7030A0"/>
      <name val="Times New Roman"/>
      <family val="1"/>
    </font>
    <font>
      <b/>
      <sz val="10"/>
      <name val="Times New Roman"/>
      <family val="1"/>
    </font>
    <font>
      <sz val="10"/>
      <name val="Arial"/>
      <family val="2"/>
    </font>
  </fonts>
  <fills count="9">
    <fill>
      <patternFill patternType="none"/>
    </fill>
    <fill>
      <patternFill patternType="gray125"/>
    </fill>
    <fill>
      <patternFill patternType="solid">
        <fgColor indexed="13"/>
        <bgColor auto="1"/>
      </patternFill>
    </fill>
    <fill>
      <patternFill patternType="solid">
        <fgColor indexed="17"/>
        <bgColor auto="1"/>
      </patternFill>
    </fill>
    <fill>
      <patternFill patternType="solid">
        <fgColor indexed="19"/>
        <bgColor auto="1"/>
      </patternFill>
    </fill>
    <fill>
      <patternFill patternType="solid">
        <fgColor rgb="FFEAB3B3"/>
        <bgColor indexed="64"/>
      </patternFill>
    </fill>
    <fill>
      <patternFill patternType="solid">
        <fgColor rgb="FFAAD2C7"/>
        <bgColor indexed="64"/>
      </patternFill>
    </fill>
    <fill>
      <patternFill patternType="solid">
        <fgColor theme="0" tint="-4.9989318521683403E-2"/>
        <bgColor indexed="64"/>
      </patternFill>
    </fill>
    <fill>
      <patternFill patternType="solid">
        <fgColor theme="0"/>
        <bgColor indexed="64"/>
      </patternFill>
    </fill>
  </fills>
  <borders count="14">
    <border>
      <left/>
      <right/>
      <top/>
      <bottom/>
      <diagonal/>
    </border>
    <border>
      <left style="thin">
        <color indexed="14"/>
      </left>
      <right/>
      <top style="thin">
        <color indexed="14"/>
      </top>
      <bottom/>
      <diagonal/>
    </border>
    <border>
      <left/>
      <right/>
      <top style="thin">
        <color indexed="14"/>
      </top>
      <bottom/>
      <diagonal/>
    </border>
    <border>
      <left style="thin">
        <color indexed="14"/>
      </left>
      <right/>
      <top/>
      <bottom/>
      <diagonal/>
    </border>
    <border>
      <left/>
      <right/>
      <top/>
      <bottom/>
      <diagonal/>
    </border>
    <border>
      <left/>
      <right style="thin">
        <color indexed="14"/>
      </right>
      <top/>
      <bottom/>
      <diagonal/>
    </border>
    <border>
      <left style="thin">
        <color indexed="14"/>
      </left>
      <right/>
      <top/>
      <bottom style="thin">
        <color indexed="14"/>
      </bottom>
      <diagonal/>
    </border>
    <border>
      <left/>
      <right/>
      <top/>
      <bottom style="thin">
        <color indexed="14"/>
      </bottom>
      <diagonal/>
    </border>
    <border>
      <left/>
      <right/>
      <top/>
      <bottom style="medium">
        <color indexed="8"/>
      </bottom>
      <diagonal/>
    </border>
    <border>
      <left/>
      <right/>
      <top style="medium">
        <color indexed="8"/>
      </top>
      <bottom/>
      <diagonal/>
    </border>
    <border>
      <left/>
      <right/>
      <top/>
      <bottom style="thin">
        <color indexed="8"/>
      </bottom>
      <diagonal/>
    </border>
    <border>
      <left/>
      <right/>
      <top style="thin">
        <color indexed="8"/>
      </top>
      <bottom/>
      <diagonal/>
    </border>
    <border>
      <left/>
      <right/>
      <top style="medium">
        <color indexed="8"/>
      </top>
      <bottom style="medium">
        <color indexed="8"/>
      </bottom>
      <diagonal/>
    </border>
    <border>
      <left/>
      <right/>
      <top style="thin">
        <color indexed="8"/>
      </top>
      <bottom style="medium">
        <color indexed="8"/>
      </bottom>
      <diagonal/>
    </border>
  </borders>
  <cellStyleXfs count="2">
    <xf numFmtId="0" fontId="0" fillId="0" borderId="0" applyNumberFormat="0" applyFill="0" applyBorder="0" applyProtection="0"/>
    <xf numFmtId="0" fontId="44" fillId="0" borderId="0" applyNumberFormat="0" applyFill="0" applyBorder="0" applyAlignment="0" applyProtection="0"/>
  </cellStyleXfs>
  <cellXfs count="403">
    <xf numFmtId="0" fontId="0" fillId="0" borderId="0" xfId="0"/>
    <xf numFmtId="0" fontId="0" fillId="0" borderId="0" xfId="0" applyNumberFormat="1"/>
    <xf numFmtId="0" fontId="1" fillId="2" borderId="1" xfId="0" applyFont="1" applyFill="1" applyBorder="1"/>
    <xf numFmtId="0" fontId="0" fillId="2" borderId="2" xfId="0" applyFill="1" applyBorder="1"/>
    <xf numFmtId="0" fontId="0" fillId="2" borderId="3" xfId="0" applyFill="1" applyBorder="1"/>
    <xf numFmtId="0" fontId="0" fillId="2" borderId="4" xfId="0" applyFill="1" applyBorder="1"/>
    <xf numFmtId="49" fontId="2" fillId="2" borderId="4" xfId="0" applyNumberFormat="1" applyFont="1" applyFill="1" applyBorder="1" applyAlignment="1">
      <alignment horizontal="right"/>
    </xf>
    <xf numFmtId="0" fontId="3" fillId="2" borderId="4" xfId="0" applyFont="1" applyFill="1" applyBorder="1" applyAlignment="1">
      <alignment horizontal="right"/>
    </xf>
    <xf numFmtId="0" fontId="6" fillId="2" borderId="4" xfId="0" applyFont="1" applyFill="1" applyBorder="1" applyAlignment="1">
      <alignment horizontal="center"/>
    </xf>
    <xf numFmtId="0" fontId="1" fillId="2" borderId="4" xfId="0" applyFont="1" applyFill="1" applyBorder="1" applyAlignment="1">
      <alignment horizontal="justify"/>
    </xf>
    <xf numFmtId="49" fontId="1" fillId="2" borderId="4" xfId="0" applyNumberFormat="1" applyFont="1" applyFill="1" applyBorder="1" applyAlignment="1">
      <alignment horizontal="justify"/>
    </xf>
    <xf numFmtId="0" fontId="7" fillId="2" borderId="4" xfId="0" applyFont="1" applyFill="1" applyBorder="1" applyAlignment="1">
      <alignment horizontal="justify"/>
    </xf>
    <xf numFmtId="0" fontId="8" fillId="2" borderId="4" xfId="0" applyFont="1" applyFill="1" applyBorder="1"/>
    <xf numFmtId="49" fontId="8" fillId="2" borderId="4" xfId="0" applyNumberFormat="1" applyFont="1" applyFill="1" applyBorder="1"/>
    <xf numFmtId="0" fontId="9" fillId="2" borderId="4" xfId="0" applyFont="1" applyFill="1" applyBorder="1" applyAlignment="1">
      <alignment horizontal="justify"/>
    </xf>
    <xf numFmtId="0" fontId="9" fillId="2" borderId="4" xfId="0" applyFont="1" applyFill="1" applyBorder="1" applyAlignment="1">
      <alignment horizontal="left"/>
    </xf>
    <xf numFmtId="0" fontId="8" fillId="2" borderId="4" xfId="0" applyFont="1" applyFill="1" applyBorder="1" applyAlignment="1">
      <alignment horizontal="justify"/>
    </xf>
    <xf numFmtId="0" fontId="8" fillId="2" borderId="4" xfId="0" applyNumberFormat="1" applyFont="1" applyFill="1" applyBorder="1"/>
    <xf numFmtId="0" fontId="10" fillId="2" borderId="4" xfId="0" applyFont="1" applyFill="1" applyBorder="1" applyAlignment="1">
      <alignment horizontal="justify"/>
    </xf>
    <xf numFmtId="0" fontId="11" fillId="2" borderId="4" xfId="0" applyFont="1" applyFill="1" applyBorder="1" applyAlignment="1">
      <alignment horizontal="justify"/>
    </xf>
    <xf numFmtId="0" fontId="8" fillId="2" borderId="4" xfId="0" applyNumberFormat="1" applyFont="1" applyFill="1" applyBorder="1" applyAlignment="1">
      <alignment horizontal="right"/>
    </xf>
    <xf numFmtId="49" fontId="8" fillId="2" borderId="4" xfId="0" applyNumberFormat="1" applyFont="1" applyFill="1" applyBorder="1" applyAlignment="1">
      <alignment horizontal="justify"/>
    </xf>
    <xf numFmtId="0" fontId="8" fillId="2" borderId="4" xfId="0" applyFont="1" applyFill="1" applyBorder="1" applyAlignment="1">
      <alignment horizontal="right"/>
    </xf>
    <xf numFmtId="49" fontId="10" fillId="2" borderId="4" xfId="0" applyNumberFormat="1" applyFont="1" applyFill="1" applyBorder="1" applyAlignment="1">
      <alignment horizontal="justify"/>
    </xf>
    <xf numFmtId="0" fontId="13" fillId="2" borderId="4" xfId="0" applyFont="1" applyFill="1" applyBorder="1" applyAlignment="1">
      <alignment horizontal="justify"/>
    </xf>
    <xf numFmtId="49" fontId="0" fillId="2" borderId="4" xfId="0" applyNumberFormat="1" applyFill="1" applyBorder="1"/>
    <xf numFmtId="0" fontId="0" fillId="2" borderId="6" xfId="0" applyFill="1" applyBorder="1"/>
    <xf numFmtId="0" fontId="0" fillId="2" borderId="7" xfId="0" applyFill="1" applyBorder="1"/>
    <xf numFmtId="0" fontId="13" fillId="2" borderId="1" xfId="0" applyFont="1" applyFill="1" applyBorder="1"/>
    <xf numFmtId="0" fontId="10" fillId="2" borderId="4" xfId="0" applyFont="1" applyFill="1" applyBorder="1" applyAlignment="1">
      <alignment horizontal="right"/>
    </xf>
    <xf numFmtId="0" fontId="10" fillId="2" borderId="4" xfId="0" applyFont="1" applyFill="1" applyBorder="1"/>
    <xf numFmtId="0" fontId="14" fillId="2" borderId="4" xfId="0" applyFont="1" applyFill="1" applyBorder="1" applyAlignment="1">
      <alignment horizontal="right"/>
    </xf>
    <xf numFmtId="0" fontId="15" fillId="2" borderId="4" xfId="0" applyFont="1" applyFill="1" applyBorder="1" applyAlignment="1">
      <alignment horizontal="right"/>
    </xf>
    <xf numFmtId="0" fontId="16" fillId="2" borderId="4" xfId="0" applyFont="1" applyFill="1" applyBorder="1" applyAlignment="1">
      <alignment horizontal="justify"/>
    </xf>
    <xf numFmtId="0" fontId="10" fillId="2" borderId="4" xfId="0" applyNumberFormat="1" applyFont="1" applyFill="1" applyBorder="1" applyAlignment="1">
      <alignment horizontal="left" vertical="top"/>
    </xf>
    <xf numFmtId="0" fontId="17" fillId="2" borderId="4" xfId="0" applyFont="1" applyFill="1" applyBorder="1" applyAlignment="1">
      <alignment vertical="top"/>
    </xf>
    <xf numFmtId="0" fontId="10" fillId="2" borderId="4" xfId="0" applyFont="1" applyFill="1" applyBorder="1" applyAlignment="1">
      <alignment horizontal="left" vertical="top" wrapText="1"/>
    </xf>
    <xf numFmtId="0" fontId="10" fillId="2" borderId="4" xfId="0" applyFont="1" applyFill="1" applyBorder="1" applyAlignment="1">
      <alignment horizontal="left" vertical="top"/>
    </xf>
    <xf numFmtId="0" fontId="0" fillId="2" borderId="4" xfId="0" applyFill="1" applyBorder="1" applyAlignment="1">
      <alignment vertical="top" wrapText="1"/>
    </xf>
    <xf numFmtId="0" fontId="10" fillId="2" borderId="4" xfId="0" applyFont="1" applyFill="1" applyBorder="1" applyAlignment="1">
      <alignment horizontal="left" vertical="center" wrapText="1"/>
    </xf>
    <xf numFmtId="0" fontId="13" fillId="2" borderId="4" xfId="0" applyFont="1" applyFill="1" applyBorder="1" applyAlignment="1">
      <alignment horizontal="center"/>
    </xf>
    <xf numFmtId="0" fontId="18" fillId="2" borderId="4" xfId="0" applyFont="1" applyFill="1" applyBorder="1" applyAlignment="1">
      <alignment horizontal="center"/>
    </xf>
    <xf numFmtId="0" fontId="13" fillId="2" borderId="8" xfId="0" applyFont="1" applyFill="1" applyBorder="1"/>
    <xf numFmtId="0" fontId="13" fillId="2" borderId="4" xfId="0" applyFont="1" applyFill="1" applyBorder="1"/>
    <xf numFmtId="49" fontId="10" fillId="4" borderId="9" xfId="0" applyNumberFormat="1" applyFont="1" applyFill="1" applyBorder="1" applyAlignment="1">
      <alignment horizontal="center" vertical="center" wrapText="1"/>
    </xf>
    <xf numFmtId="49" fontId="20" fillId="2" borderId="9" xfId="0" applyNumberFormat="1" applyFont="1" applyFill="1" applyBorder="1" applyAlignment="1">
      <alignment horizontal="center" wrapText="1"/>
    </xf>
    <xf numFmtId="164" fontId="21" fillId="2" borderId="9" xfId="0" applyNumberFormat="1" applyFont="1" applyFill="1" applyBorder="1" applyAlignment="1">
      <alignment horizontal="center"/>
    </xf>
    <xf numFmtId="4" fontId="22" fillId="2" borderId="9" xfId="0" applyNumberFormat="1" applyFont="1" applyFill="1" applyBorder="1" applyAlignment="1">
      <alignment horizontal="center"/>
    </xf>
    <xf numFmtId="0" fontId="21" fillId="2" borderId="9" xfId="0" applyFont="1" applyFill="1" applyBorder="1" applyAlignment="1">
      <alignment horizontal="center"/>
    </xf>
    <xf numFmtId="49" fontId="20" fillId="3" borderId="4" xfId="0" applyNumberFormat="1" applyFont="1" applyFill="1" applyBorder="1" applyAlignment="1">
      <alignment horizontal="center" wrapText="1"/>
    </xf>
    <xf numFmtId="4" fontId="22" fillId="3" borderId="4" xfId="0" applyNumberFormat="1" applyFont="1" applyFill="1" applyBorder="1" applyAlignment="1">
      <alignment horizontal="center"/>
    </xf>
    <xf numFmtId="49" fontId="20" fillId="2" borderId="4" xfId="0" applyNumberFormat="1" applyFont="1" applyFill="1" applyBorder="1" applyAlignment="1">
      <alignment horizontal="center" wrapText="1"/>
    </xf>
    <xf numFmtId="164" fontId="21" fillId="2" borderId="4" xfId="0" applyNumberFormat="1" applyFont="1" applyFill="1" applyBorder="1" applyAlignment="1">
      <alignment horizontal="center"/>
    </xf>
    <xf numFmtId="4" fontId="22" fillId="2" borderId="4" xfId="0" applyNumberFormat="1" applyFont="1" applyFill="1" applyBorder="1" applyAlignment="1">
      <alignment horizontal="center"/>
    </xf>
    <xf numFmtId="2" fontId="21" fillId="2" borderId="4" xfId="0" applyNumberFormat="1" applyFont="1" applyFill="1" applyBorder="1" applyAlignment="1">
      <alignment horizontal="center"/>
    </xf>
    <xf numFmtId="0" fontId="21" fillId="2" borderId="4" xfId="0" applyFont="1" applyFill="1" applyBorder="1" applyAlignment="1">
      <alignment horizontal="center"/>
    </xf>
    <xf numFmtId="49" fontId="20" fillId="2" borderId="10" xfId="0" applyNumberFormat="1" applyFont="1" applyFill="1" applyBorder="1" applyAlignment="1">
      <alignment horizontal="center" wrapText="1"/>
    </xf>
    <xf numFmtId="164" fontId="21" fillId="2" borderId="10" xfId="0" applyNumberFormat="1" applyFont="1" applyFill="1" applyBorder="1" applyAlignment="1">
      <alignment horizontal="center"/>
    </xf>
    <xf numFmtId="4" fontId="22" fillId="2" borderId="10" xfId="0" applyNumberFormat="1" applyFont="1" applyFill="1" applyBorder="1" applyAlignment="1">
      <alignment horizontal="center"/>
    </xf>
    <xf numFmtId="0" fontId="21" fillId="2" borderId="10" xfId="0" applyFont="1" applyFill="1" applyBorder="1" applyAlignment="1">
      <alignment horizontal="center"/>
    </xf>
    <xf numFmtId="49" fontId="20" fillId="3" borderId="11" xfId="0" applyNumberFormat="1" applyFont="1" applyFill="1" applyBorder="1" applyAlignment="1">
      <alignment horizontal="center"/>
    </xf>
    <xf numFmtId="164" fontId="20" fillId="3" borderId="11" xfId="0" applyNumberFormat="1" applyFont="1" applyFill="1" applyBorder="1" applyAlignment="1">
      <alignment horizontal="center" wrapText="1"/>
    </xf>
    <xf numFmtId="165" fontId="20" fillId="3" borderId="11" xfId="0" applyNumberFormat="1" applyFont="1" applyFill="1" applyBorder="1" applyAlignment="1">
      <alignment horizontal="center" wrapText="1"/>
    </xf>
    <xf numFmtId="0" fontId="21" fillId="2" borderId="8" xfId="0" applyFont="1" applyFill="1" applyBorder="1"/>
    <xf numFmtId="0" fontId="23" fillId="2" borderId="4" xfId="0" applyFont="1" applyFill="1" applyBorder="1" applyAlignment="1">
      <alignment vertical="center" wrapText="1"/>
    </xf>
    <xf numFmtId="0" fontId="23" fillId="2" borderId="4" xfId="0" applyFont="1" applyFill="1" applyBorder="1" applyAlignment="1">
      <alignment horizontal="left" vertical="center" wrapText="1"/>
    </xf>
    <xf numFmtId="0" fontId="14" fillId="2" borderId="4" xfId="0" applyFont="1" applyFill="1" applyBorder="1" applyAlignment="1">
      <alignment horizontal="right" vertical="top" wrapText="1"/>
    </xf>
    <xf numFmtId="0" fontId="16" fillId="2" borderId="4" xfId="0" applyFont="1" applyFill="1" applyBorder="1" applyAlignment="1">
      <alignment horizontal="justify" vertical="top" wrapText="1"/>
    </xf>
    <xf numFmtId="0" fontId="24" fillId="2" borderId="4" xfId="0" applyFont="1" applyFill="1" applyBorder="1" applyAlignment="1">
      <alignment vertical="top"/>
    </xf>
    <xf numFmtId="49" fontId="10" fillId="2" borderId="4" xfId="0" applyNumberFormat="1" applyFont="1" applyFill="1" applyBorder="1" applyAlignment="1">
      <alignment horizontal="left" wrapText="1"/>
    </xf>
    <xf numFmtId="0" fontId="10" fillId="2" borderId="4" xfId="0" applyFont="1" applyFill="1" applyBorder="1" applyAlignment="1">
      <alignment horizontal="left" wrapText="1"/>
    </xf>
    <xf numFmtId="0" fontId="0" fillId="2" borderId="4" xfId="0" applyFill="1" applyBorder="1" applyAlignment="1">
      <alignment horizontal="left" vertical="top"/>
    </xf>
    <xf numFmtId="0" fontId="25" fillId="2" borderId="4" xfId="0" applyFont="1" applyFill="1" applyBorder="1" applyAlignment="1">
      <alignment vertical="top"/>
    </xf>
    <xf numFmtId="0" fontId="26" fillId="2" borderId="4" xfId="0" applyFont="1" applyFill="1" applyBorder="1" applyAlignment="1">
      <alignment horizontal="right" vertical="top" wrapText="1"/>
    </xf>
    <xf numFmtId="0" fontId="10" fillId="2" borderId="4" xfId="0" applyFont="1" applyFill="1" applyBorder="1" applyAlignment="1">
      <alignment horizontal="center" vertical="center" wrapText="1"/>
    </xf>
    <xf numFmtId="49" fontId="10" fillId="2" borderId="4" xfId="0" applyNumberFormat="1" applyFont="1" applyFill="1" applyBorder="1" applyAlignment="1">
      <alignment horizontal="justify" vertical="top" wrapText="1"/>
    </xf>
    <xf numFmtId="0" fontId="10" fillId="2" borderId="4" xfId="0" applyFont="1" applyFill="1" applyBorder="1" applyAlignment="1">
      <alignment horizontal="justify" vertical="top" wrapText="1"/>
    </xf>
    <xf numFmtId="0" fontId="10" fillId="2" borderId="4" xfId="0" applyFont="1" applyFill="1" applyBorder="1" applyAlignment="1">
      <alignment horizontal="justify" vertical="center" wrapText="1"/>
    </xf>
    <xf numFmtId="0" fontId="0" fillId="2" borderId="4" xfId="0" applyFill="1" applyBorder="1" applyAlignment="1">
      <alignment wrapText="1"/>
    </xf>
    <xf numFmtId="2" fontId="10" fillId="2" borderId="4" xfId="0" applyNumberFormat="1" applyFont="1" applyFill="1" applyBorder="1" applyAlignment="1">
      <alignment horizontal="left" vertical="top"/>
    </xf>
    <xf numFmtId="0" fontId="10" fillId="2" borderId="4" xfId="0" applyFont="1" applyFill="1" applyBorder="1" applyAlignment="1">
      <alignment horizontal="center" wrapText="1"/>
    </xf>
    <xf numFmtId="0" fontId="10" fillId="2" borderId="4" xfId="0" applyFont="1" applyFill="1" applyBorder="1" applyAlignment="1">
      <alignment horizontal="left"/>
    </xf>
    <xf numFmtId="0" fontId="10" fillId="2" borderId="4" xfId="0" applyFont="1" applyFill="1" applyBorder="1" applyAlignment="1">
      <alignment wrapText="1"/>
    </xf>
    <xf numFmtId="0" fontId="17" fillId="2" borderId="4" xfId="0" applyFont="1" applyFill="1" applyBorder="1"/>
    <xf numFmtId="0" fontId="15" fillId="2" borderId="4" xfId="0" applyFont="1" applyFill="1" applyBorder="1" applyAlignment="1">
      <alignment horizontal="left"/>
    </xf>
    <xf numFmtId="0" fontId="10" fillId="2" borderId="4" xfId="0" applyFont="1" applyFill="1" applyBorder="1" applyAlignment="1">
      <alignment vertical="top" wrapText="1"/>
    </xf>
    <xf numFmtId="0" fontId="10" fillId="2" borderId="4" xfId="0" applyFont="1" applyFill="1" applyBorder="1" applyAlignment="1">
      <alignment horizontal="right" vertical="top"/>
    </xf>
    <xf numFmtId="0" fontId="0" fillId="2" borderId="3" xfId="0" applyFill="1" applyBorder="1" applyAlignment="1">
      <alignment horizontal="right"/>
    </xf>
    <xf numFmtId="0" fontId="27" fillId="2" borderId="4" xfId="0" applyFont="1" applyFill="1" applyBorder="1" applyAlignment="1">
      <alignment horizontal="right"/>
    </xf>
    <xf numFmtId="0" fontId="29" fillId="2" borderId="4" xfId="0" applyFont="1" applyFill="1" applyBorder="1" applyAlignment="1">
      <alignment horizontal="center"/>
    </xf>
    <xf numFmtId="0" fontId="10" fillId="2" borderId="4" xfId="0" applyFont="1" applyFill="1" applyBorder="1" applyAlignment="1">
      <alignment horizontal="center" vertical="center"/>
    </xf>
    <xf numFmtId="0" fontId="19" fillId="2" borderId="4" xfId="0" applyFont="1" applyFill="1" applyBorder="1" applyAlignment="1">
      <alignment horizontal="center"/>
    </xf>
    <xf numFmtId="49" fontId="13" fillId="2" borderId="4" xfId="0" applyNumberFormat="1" applyFont="1" applyFill="1" applyBorder="1"/>
    <xf numFmtId="49" fontId="13" fillId="2" borderId="4" xfId="0" applyNumberFormat="1" applyFont="1" applyFill="1" applyBorder="1" applyAlignment="1">
      <alignment horizontal="center" wrapText="1"/>
    </xf>
    <xf numFmtId="3" fontId="13" fillId="2" borderId="4" xfId="0" applyNumberFormat="1" applyFont="1" applyFill="1" applyBorder="1" applyAlignment="1">
      <alignment horizontal="right" wrapText="1"/>
    </xf>
    <xf numFmtId="166" fontId="13" fillId="2" borderId="4" xfId="0" applyNumberFormat="1" applyFont="1" applyFill="1" applyBorder="1"/>
    <xf numFmtId="167" fontId="13" fillId="2" borderId="4" xfId="0" applyNumberFormat="1" applyFont="1" applyFill="1" applyBorder="1" applyAlignment="1">
      <alignment horizontal="center"/>
    </xf>
    <xf numFmtId="3" fontId="1" fillId="2" borderId="4" xfId="0" applyNumberFormat="1" applyFont="1" applyFill="1" applyBorder="1" applyAlignment="1">
      <alignment horizontal="right" wrapText="1"/>
    </xf>
    <xf numFmtId="0" fontId="0" fillId="2" borderId="1" xfId="0" applyFill="1" applyBorder="1"/>
    <xf numFmtId="0" fontId="31" fillId="2" borderId="4" xfId="0" applyFont="1" applyFill="1" applyBorder="1" applyAlignment="1">
      <alignment horizontal="center"/>
    </xf>
    <xf numFmtId="0" fontId="10" fillId="2" borderId="4" xfId="0" applyNumberFormat="1" applyFont="1" applyFill="1" applyBorder="1" applyAlignment="1">
      <alignment horizontal="justify"/>
    </xf>
    <xf numFmtId="0" fontId="0" fillId="2" borderId="9" xfId="0" applyFill="1" applyBorder="1"/>
    <xf numFmtId="0" fontId="0" fillId="2" borderId="8" xfId="0" applyFill="1" applyBorder="1"/>
    <xf numFmtId="49" fontId="10" fillId="4" borderId="12" xfId="0" applyNumberFormat="1" applyFont="1" applyFill="1" applyBorder="1" applyAlignment="1">
      <alignment horizontal="center"/>
    </xf>
    <xf numFmtId="49" fontId="10" fillId="2" borderId="9" xfId="0" applyNumberFormat="1" applyFont="1" applyFill="1" applyBorder="1" applyAlignment="1">
      <alignment horizontal="center" wrapText="1"/>
    </xf>
    <xf numFmtId="165" fontId="13" fillId="2" borderId="9" xfId="0" applyNumberFormat="1" applyFont="1" applyFill="1" applyBorder="1" applyAlignment="1">
      <alignment horizontal="center"/>
    </xf>
    <xf numFmtId="4" fontId="13" fillId="2" borderId="9" xfId="0" applyNumberFormat="1" applyFont="1" applyFill="1" applyBorder="1" applyAlignment="1">
      <alignment horizontal="center"/>
    </xf>
    <xf numFmtId="0" fontId="13" fillId="2" borderId="9" xfId="0" applyFont="1" applyFill="1" applyBorder="1" applyAlignment="1">
      <alignment horizontal="center"/>
    </xf>
    <xf numFmtId="0" fontId="13" fillId="2" borderId="9" xfId="0" applyFont="1" applyFill="1" applyBorder="1"/>
    <xf numFmtId="164" fontId="13" fillId="2" borderId="9" xfId="0" applyNumberFormat="1" applyFont="1" applyFill="1" applyBorder="1" applyAlignment="1">
      <alignment horizontal="right"/>
    </xf>
    <xf numFmtId="49" fontId="10" fillId="3" borderId="4" xfId="0" applyNumberFormat="1" applyFont="1" applyFill="1" applyBorder="1" applyAlignment="1">
      <alignment horizontal="center" wrapText="1"/>
    </xf>
    <xf numFmtId="165" fontId="10" fillId="3" borderId="4" xfId="0" applyNumberFormat="1" applyFont="1" applyFill="1" applyBorder="1" applyAlignment="1">
      <alignment horizontal="center" wrapText="1"/>
    </xf>
    <xf numFmtId="49" fontId="10" fillId="2" borderId="4" xfId="0" applyNumberFormat="1" applyFont="1" applyFill="1" applyBorder="1" applyAlignment="1">
      <alignment horizontal="center" wrapText="1"/>
    </xf>
    <xf numFmtId="165" fontId="13" fillId="2" borderId="4" xfId="0" applyNumberFormat="1" applyFont="1" applyFill="1" applyBorder="1" applyAlignment="1">
      <alignment horizontal="center"/>
    </xf>
    <xf numFmtId="4" fontId="13" fillId="2" borderId="4" xfId="0" applyNumberFormat="1" applyFont="1" applyFill="1" applyBorder="1" applyAlignment="1">
      <alignment horizontal="center"/>
    </xf>
    <xf numFmtId="2" fontId="13" fillId="2" borderId="4" xfId="0" applyNumberFormat="1" applyFont="1" applyFill="1" applyBorder="1" applyAlignment="1">
      <alignment horizontal="center"/>
    </xf>
    <xf numFmtId="164" fontId="13" fillId="2" borderId="4" xfId="0" applyNumberFormat="1" applyFont="1" applyFill="1" applyBorder="1" applyAlignment="1">
      <alignment horizontal="right"/>
    </xf>
    <xf numFmtId="2" fontId="13" fillId="2" borderId="4" xfId="0" applyNumberFormat="1" applyFont="1" applyFill="1" applyBorder="1" applyAlignment="1">
      <alignment horizontal="right"/>
    </xf>
    <xf numFmtId="49" fontId="10" fillId="2" borderId="10" xfId="0" applyNumberFormat="1" applyFont="1" applyFill="1" applyBorder="1" applyAlignment="1">
      <alignment horizontal="center" wrapText="1"/>
    </xf>
    <xf numFmtId="165" fontId="13" fillId="2" borderId="10" xfId="0" applyNumberFormat="1" applyFont="1" applyFill="1" applyBorder="1" applyAlignment="1">
      <alignment horizontal="center"/>
    </xf>
    <xf numFmtId="4" fontId="13" fillId="2" borderId="10" xfId="0" applyNumberFormat="1" applyFont="1" applyFill="1" applyBorder="1" applyAlignment="1">
      <alignment horizontal="center"/>
    </xf>
    <xf numFmtId="0" fontId="13" fillId="2" borderId="10" xfId="0" applyFont="1" applyFill="1" applyBorder="1"/>
    <xf numFmtId="164" fontId="13" fillId="2" borderId="10" xfId="0" applyNumberFormat="1" applyFont="1" applyFill="1" applyBorder="1" applyAlignment="1">
      <alignment horizontal="right"/>
    </xf>
    <xf numFmtId="49" fontId="10" fillId="3" borderId="13" xfId="0" applyNumberFormat="1" applyFont="1" applyFill="1" applyBorder="1" applyAlignment="1">
      <alignment horizontal="center"/>
    </xf>
    <xf numFmtId="165" fontId="10" fillId="3" borderId="13" xfId="0" applyNumberFormat="1" applyFont="1" applyFill="1" applyBorder="1" applyAlignment="1">
      <alignment horizontal="center" wrapText="1"/>
    </xf>
    <xf numFmtId="164" fontId="10" fillId="3" borderId="13" xfId="0" applyNumberFormat="1" applyFont="1" applyFill="1" applyBorder="1" applyAlignment="1">
      <alignment horizontal="center" wrapText="1"/>
    </xf>
    <xf numFmtId="0" fontId="10" fillId="2" borderId="9" xfId="0" applyFont="1" applyFill="1" applyBorder="1" applyAlignment="1">
      <alignment horizontal="center"/>
    </xf>
    <xf numFmtId="3" fontId="13" fillId="2" borderId="9" xfId="0" applyNumberFormat="1" applyFont="1" applyFill="1" applyBorder="1" applyAlignment="1">
      <alignment horizontal="right" wrapText="1"/>
    </xf>
    <xf numFmtId="166" fontId="13" fillId="2" borderId="9" xfId="0" applyNumberFormat="1" applyFont="1" applyFill="1" applyBorder="1"/>
    <xf numFmtId="168" fontId="13" fillId="2" borderId="9" xfId="0" applyNumberFormat="1" applyFont="1" applyFill="1" applyBorder="1"/>
    <xf numFmtId="49" fontId="33" fillId="2" borderId="4" xfId="0" applyNumberFormat="1" applyFont="1" applyFill="1" applyBorder="1"/>
    <xf numFmtId="169" fontId="33" fillId="2" borderId="4" xfId="0" applyNumberFormat="1" applyFont="1" applyFill="1" applyBorder="1" applyAlignment="1">
      <alignment horizontal="left"/>
    </xf>
    <xf numFmtId="0" fontId="13" fillId="2" borderId="3" xfId="0" applyFont="1" applyFill="1" applyBorder="1" applyAlignment="1">
      <alignment horizontal="right"/>
    </xf>
    <xf numFmtId="0" fontId="10" fillId="2" borderId="4" xfId="0" applyFont="1" applyFill="1" applyBorder="1" applyAlignment="1">
      <alignment vertical="center" wrapText="1"/>
    </xf>
    <xf numFmtId="0" fontId="13" fillId="2" borderId="8" xfId="0" applyFont="1" applyFill="1" applyBorder="1" applyAlignment="1">
      <alignment horizontal="justify"/>
    </xf>
    <xf numFmtId="49" fontId="8" fillId="4" borderId="9" xfId="0" applyNumberFormat="1" applyFont="1" applyFill="1" applyBorder="1" applyAlignment="1">
      <alignment horizontal="center" vertical="center" wrapText="1"/>
    </xf>
    <xf numFmtId="49" fontId="8" fillId="4" borderId="4" xfId="0" applyNumberFormat="1" applyFont="1" applyFill="1" applyBorder="1" applyAlignment="1">
      <alignment horizontal="center" vertical="center" wrapText="1"/>
    </xf>
    <xf numFmtId="49" fontId="10" fillId="4" borderId="4" xfId="0" applyNumberFormat="1" applyFont="1" applyFill="1" applyBorder="1" applyAlignment="1">
      <alignment horizontal="center" vertical="center" wrapText="1"/>
    </xf>
    <xf numFmtId="49" fontId="10" fillId="4" borderId="8" xfId="0" applyNumberFormat="1" applyFont="1" applyFill="1" applyBorder="1" applyAlignment="1">
      <alignment horizontal="center" vertical="center" wrapText="1"/>
    </xf>
    <xf numFmtId="49" fontId="10" fillId="2" borderId="4" xfId="0" applyNumberFormat="1" applyFont="1" applyFill="1" applyBorder="1" applyAlignment="1">
      <alignment horizontal="center" vertical="center" wrapText="1"/>
    </xf>
    <xf numFmtId="0" fontId="10" fillId="2" borderId="9" xfId="0" applyNumberFormat="1" applyFont="1" applyFill="1" applyBorder="1" applyAlignment="1">
      <alignment horizontal="center" wrapText="1"/>
    </xf>
    <xf numFmtId="1" fontId="13" fillId="2" borderId="9" xfId="0" applyNumberFormat="1" applyFont="1" applyFill="1" applyBorder="1" applyAlignment="1">
      <alignment horizontal="center"/>
    </xf>
    <xf numFmtId="3" fontId="13" fillId="2" borderId="9" xfId="0" applyNumberFormat="1" applyFont="1" applyFill="1" applyBorder="1" applyAlignment="1">
      <alignment horizontal="center"/>
    </xf>
    <xf numFmtId="169" fontId="21" fillId="2" borderId="4" xfId="0" applyNumberFormat="1" applyFont="1" applyFill="1" applyBorder="1"/>
    <xf numFmtId="0" fontId="10" fillId="3" borderId="4" xfId="0" applyNumberFormat="1" applyFont="1" applyFill="1" applyBorder="1" applyAlignment="1">
      <alignment horizontal="center" wrapText="1"/>
    </xf>
    <xf numFmtId="4" fontId="13" fillId="3" borderId="4" xfId="0" applyNumberFormat="1" applyFont="1" applyFill="1" applyBorder="1" applyAlignment="1">
      <alignment horizontal="center"/>
    </xf>
    <xf numFmtId="1" fontId="10" fillId="3" borderId="4" xfId="0" applyNumberFormat="1" applyFont="1" applyFill="1" applyBorder="1" applyAlignment="1">
      <alignment horizontal="center" wrapText="1"/>
    </xf>
    <xf numFmtId="3" fontId="10" fillId="3" borderId="4" xfId="0" applyNumberFormat="1" applyFont="1" applyFill="1" applyBorder="1" applyAlignment="1">
      <alignment horizontal="center" wrapText="1"/>
    </xf>
    <xf numFmtId="169" fontId="10" fillId="2" borderId="4" xfId="0" applyNumberFormat="1" applyFont="1" applyFill="1" applyBorder="1" applyAlignment="1">
      <alignment horizontal="center" wrapText="1"/>
    </xf>
    <xf numFmtId="0" fontId="10" fillId="2" borderId="4" xfId="0" applyNumberFormat="1" applyFont="1" applyFill="1" applyBorder="1" applyAlignment="1">
      <alignment horizontal="center" wrapText="1"/>
    </xf>
    <xf numFmtId="1" fontId="13" fillId="2" borderId="4" xfId="0" applyNumberFormat="1" applyFont="1" applyFill="1" applyBorder="1" applyAlignment="1">
      <alignment horizontal="center"/>
    </xf>
    <xf numFmtId="3" fontId="13" fillId="2" borderId="4" xfId="0" applyNumberFormat="1" applyFont="1" applyFill="1" applyBorder="1" applyAlignment="1">
      <alignment horizontal="center"/>
    </xf>
    <xf numFmtId="1" fontId="13" fillId="3" borderId="4" xfId="0" applyNumberFormat="1" applyFont="1" applyFill="1" applyBorder="1" applyAlignment="1">
      <alignment horizontal="center"/>
    </xf>
    <xf numFmtId="169" fontId="21" fillId="2" borderId="4" xfId="0" applyNumberFormat="1" applyFont="1" applyFill="1" applyBorder="1" applyAlignment="1">
      <alignment horizontal="center"/>
    </xf>
    <xf numFmtId="169" fontId="0" fillId="2" borderId="4" xfId="0" applyNumberFormat="1" applyFill="1" applyBorder="1"/>
    <xf numFmtId="0" fontId="10" fillId="3" borderId="10" xfId="0" applyNumberFormat="1" applyFont="1" applyFill="1" applyBorder="1" applyAlignment="1">
      <alignment horizontal="center" wrapText="1"/>
    </xf>
    <xf numFmtId="4" fontId="13" fillId="3" borderId="10" xfId="0" applyNumberFormat="1" applyFont="1" applyFill="1" applyBorder="1" applyAlignment="1">
      <alignment horizontal="center"/>
    </xf>
    <xf numFmtId="1" fontId="13" fillId="3" borderId="10" xfId="0" applyNumberFormat="1" applyFont="1" applyFill="1" applyBorder="1" applyAlignment="1">
      <alignment horizontal="center"/>
    </xf>
    <xf numFmtId="3" fontId="10" fillId="3" borderId="10" xfId="0" applyNumberFormat="1" applyFont="1" applyFill="1" applyBorder="1" applyAlignment="1">
      <alignment horizontal="center" wrapText="1"/>
    </xf>
    <xf numFmtId="3" fontId="13" fillId="2" borderId="13" xfId="0" applyNumberFormat="1" applyFont="1" applyFill="1" applyBorder="1" applyAlignment="1">
      <alignment horizontal="center"/>
    </xf>
    <xf numFmtId="164" fontId="13" fillId="2" borderId="4" xfId="0" applyNumberFormat="1" applyFont="1" applyFill="1" applyBorder="1" applyAlignment="1">
      <alignment horizontal="right" vertical="top" wrapText="1"/>
    </xf>
    <xf numFmtId="49" fontId="10" fillId="2" borderId="4" xfId="0" applyNumberFormat="1" applyFont="1" applyFill="1" applyBorder="1" applyAlignment="1">
      <alignment horizontal="left"/>
    </xf>
    <xf numFmtId="170" fontId="13" fillId="2" borderId="4" xfId="0" applyNumberFormat="1" applyFont="1" applyFill="1" applyBorder="1"/>
    <xf numFmtId="4" fontId="36" fillId="2" borderId="4" xfId="0" applyNumberFormat="1" applyFont="1" applyFill="1" applyBorder="1" applyAlignment="1">
      <alignment horizontal="center"/>
    </xf>
    <xf numFmtId="0" fontId="0" fillId="2" borderId="4" xfId="0" applyFill="1" applyBorder="1" applyAlignment="1">
      <alignment vertical="center" wrapText="1"/>
    </xf>
    <xf numFmtId="2" fontId="13" fillId="3" borderId="4" xfId="0" applyNumberFormat="1" applyFont="1" applyFill="1" applyBorder="1"/>
    <xf numFmtId="164" fontId="13" fillId="3" borderId="4" xfId="0" applyNumberFormat="1" applyFont="1" applyFill="1" applyBorder="1" applyAlignment="1">
      <alignment horizontal="right"/>
    </xf>
    <xf numFmtId="2" fontId="13" fillId="2" borderId="4" xfId="0" applyNumberFormat="1" applyFont="1" applyFill="1" applyBorder="1"/>
    <xf numFmtId="0" fontId="13" fillId="2" borderId="10" xfId="0" applyFont="1" applyFill="1" applyBorder="1" applyAlignment="1">
      <alignment horizontal="center"/>
    </xf>
    <xf numFmtId="164" fontId="10" fillId="2" borderId="4" xfId="0" applyNumberFormat="1" applyFont="1" applyFill="1" applyBorder="1" applyAlignment="1">
      <alignment horizontal="right"/>
    </xf>
    <xf numFmtId="168" fontId="10" fillId="2" borderId="4" xfId="0" applyNumberFormat="1" applyFont="1" applyFill="1" applyBorder="1"/>
    <xf numFmtId="49" fontId="10" fillId="2" borderId="4" xfId="0" applyNumberFormat="1" applyFont="1" applyFill="1" applyBorder="1" applyAlignment="1">
      <alignment vertical="center"/>
    </xf>
    <xf numFmtId="169" fontId="10" fillId="2" borderId="4" xfId="0" applyNumberFormat="1" applyFont="1" applyFill="1" applyBorder="1" applyAlignment="1">
      <alignment horizontal="left" vertical="center"/>
    </xf>
    <xf numFmtId="164" fontId="10" fillId="2" borderId="4" xfId="0" applyNumberFormat="1" applyFont="1" applyFill="1" applyBorder="1"/>
    <xf numFmtId="171" fontId="10" fillId="2" borderId="4" xfId="0" applyNumberFormat="1" applyFont="1" applyFill="1" applyBorder="1" applyAlignment="1">
      <alignment horizontal="left"/>
    </xf>
    <xf numFmtId="0" fontId="10" fillId="2" borderId="3" xfId="0" applyFont="1" applyFill="1" applyBorder="1" applyAlignment="1">
      <alignment horizontal="justify"/>
    </xf>
    <xf numFmtId="0" fontId="10" fillId="2" borderId="4" xfId="0" applyFont="1" applyFill="1" applyBorder="1" applyAlignment="1">
      <alignment vertical="center"/>
    </xf>
    <xf numFmtId="0" fontId="10" fillId="2" borderId="4" xfId="0" applyFont="1" applyFill="1" applyBorder="1" applyAlignment="1">
      <alignment vertical="top"/>
    </xf>
    <xf numFmtId="0" fontId="13" fillId="2" borderId="3" xfId="0" applyFont="1" applyFill="1" applyBorder="1"/>
    <xf numFmtId="0" fontId="38" fillId="2" borderId="4" xfId="0" applyFont="1" applyFill="1" applyBorder="1"/>
    <xf numFmtId="0" fontId="38" fillId="2" borderId="8" xfId="0" applyFont="1" applyFill="1" applyBorder="1"/>
    <xf numFmtId="2" fontId="10" fillId="2" borderId="4" xfId="0" applyNumberFormat="1" applyFont="1" applyFill="1" applyBorder="1" applyAlignment="1">
      <alignment horizontal="right" vertical="top"/>
    </xf>
    <xf numFmtId="49" fontId="13" fillId="2" borderId="9" xfId="0" applyNumberFormat="1" applyFont="1" applyFill="1" applyBorder="1" applyAlignment="1">
      <alignment horizontal="center"/>
    </xf>
    <xf numFmtId="49" fontId="13" fillId="2" borderId="9" xfId="0" applyNumberFormat="1" applyFont="1" applyFill="1" applyBorder="1"/>
    <xf numFmtId="164" fontId="13" fillId="2" borderId="4" xfId="0" applyNumberFormat="1" applyFont="1" applyFill="1" applyBorder="1" applyAlignment="1">
      <alignment horizontal="center"/>
    </xf>
    <xf numFmtId="49" fontId="10" fillId="3" borderId="8" xfId="0" applyNumberFormat="1" applyFont="1" applyFill="1" applyBorder="1" applyAlignment="1">
      <alignment horizontal="center" wrapText="1"/>
    </xf>
    <xf numFmtId="49" fontId="10" fillId="3" borderId="8" xfId="0" applyNumberFormat="1" applyFont="1" applyFill="1" applyBorder="1" applyAlignment="1">
      <alignment horizontal="center"/>
    </xf>
    <xf numFmtId="49" fontId="10" fillId="3" borderId="8" xfId="0" applyNumberFormat="1" applyFont="1" applyFill="1" applyBorder="1"/>
    <xf numFmtId="164" fontId="10" fillId="3" borderId="8" xfId="0" applyNumberFormat="1" applyFont="1" applyFill="1" applyBorder="1" applyAlignment="1">
      <alignment horizontal="center" wrapText="1"/>
    </xf>
    <xf numFmtId="2" fontId="13" fillId="2" borderId="9" xfId="0" applyNumberFormat="1" applyFont="1" applyFill="1" applyBorder="1"/>
    <xf numFmtId="167" fontId="13" fillId="2" borderId="9" xfId="0" applyNumberFormat="1" applyFont="1" applyFill="1" applyBorder="1" applyAlignment="1">
      <alignment horizontal="center"/>
    </xf>
    <xf numFmtId="0" fontId="30" fillId="2" borderId="4" xfId="0" applyFont="1" applyFill="1" applyBorder="1" applyAlignment="1">
      <alignment horizontal="justify"/>
    </xf>
    <xf numFmtId="0" fontId="4" fillId="2" borderId="4" xfId="0" applyFont="1" applyFill="1" applyBorder="1" applyAlignment="1">
      <alignment horizontal="center"/>
    </xf>
    <xf numFmtId="49" fontId="10" fillId="4" borderId="12" xfId="0" applyNumberFormat="1" applyFont="1" applyFill="1" applyBorder="1" applyAlignment="1">
      <alignment horizontal="center" vertical="center" wrapText="1"/>
    </xf>
    <xf numFmtId="164" fontId="10" fillId="3" borderId="4" xfId="0" applyNumberFormat="1" applyFont="1" applyFill="1" applyBorder="1" applyAlignment="1">
      <alignment horizontal="center" wrapText="1"/>
    </xf>
    <xf numFmtId="164" fontId="13" fillId="3" borderId="4" xfId="0" applyNumberFormat="1" applyFont="1" applyFill="1" applyBorder="1" applyAlignment="1">
      <alignment horizontal="center"/>
    </xf>
    <xf numFmtId="3" fontId="10" fillId="2" borderId="4" xfId="0" applyNumberFormat="1" applyFont="1" applyFill="1" applyBorder="1"/>
    <xf numFmtId="3" fontId="10" fillId="2" borderId="4" xfId="0" applyNumberFormat="1" applyFont="1" applyFill="1" applyBorder="1" applyAlignment="1">
      <alignment horizontal="right"/>
    </xf>
    <xf numFmtId="2" fontId="10" fillId="2" borderId="4" xfId="0" applyNumberFormat="1" applyFont="1" applyFill="1" applyBorder="1" applyAlignment="1">
      <alignment horizontal="right" vertical="center"/>
    </xf>
    <xf numFmtId="3" fontId="10" fillId="2" borderId="4" xfId="0" applyNumberFormat="1" applyFont="1" applyFill="1" applyBorder="1" applyAlignment="1">
      <alignment horizontal="justify"/>
    </xf>
    <xf numFmtId="2" fontId="10" fillId="2" borderId="4" xfId="0" applyNumberFormat="1" applyFont="1" applyFill="1" applyBorder="1" applyAlignment="1">
      <alignment horizontal="center" wrapText="1"/>
    </xf>
    <xf numFmtId="2" fontId="10" fillId="2" borderId="4" xfId="0" applyNumberFormat="1" applyFont="1" applyFill="1" applyBorder="1" applyAlignment="1">
      <alignment horizontal="center"/>
    </xf>
    <xf numFmtId="3" fontId="10" fillId="2" borderId="4" xfId="0" applyNumberFormat="1" applyFont="1" applyFill="1" applyBorder="1" applyAlignment="1">
      <alignment horizontal="right" wrapText="1"/>
    </xf>
    <xf numFmtId="166" fontId="10" fillId="2" borderId="4" xfId="0" applyNumberFormat="1" applyFont="1" applyFill="1" applyBorder="1" applyAlignment="1">
      <alignment horizontal="right"/>
    </xf>
    <xf numFmtId="172" fontId="10" fillId="2" borderId="4" xfId="0" applyNumberFormat="1" applyFont="1" applyFill="1" applyBorder="1" applyAlignment="1">
      <alignment horizontal="right"/>
    </xf>
    <xf numFmtId="0" fontId="39" fillId="2" borderId="4" xfId="0" applyFont="1" applyFill="1" applyBorder="1" applyAlignment="1">
      <alignment horizontal="justify" vertical="top" wrapText="1"/>
    </xf>
    <xf numFmtId="49" fontId="13" fillId="2" borderId="9" xfId="0" applyNumberFormat="1" applyFont="1" applyFill="1" applyBorder="1" applyAlignment="1">
      <alignment horizontal="center" wrapText="1"/>
    </xf>
    <xf numFmtId="49" fontId="13" fillId="3" borderId="4" xfId="0" applyNumberFormat="1" applyFont="1" applyFill="1" applyBorder="1" applyAlignment="1">
      <alignment horizontal="center" wrapText="1"/>
    </xf>
    <xf numFmtId="173" fontId="13" fillId="3" borderId="4" xfId="0" applyNumberFormat="1" applyFont="1" applyFill="1" applyBorder="1" applyAlignment="1">
      <alignment horizontal="center" wrapText="1"/>
    </xf>
    <xf numFmtId="2" fontId="13" fillId="3" borderId="4" xfId="0" applyNumberFormat="1" applyFont="1" applyFill="1" applyBorder="1" applyAlignment="1">
      <alignment wrapText="1"/>
    </xf>
    <xf numFmtId="4" fontId="13" fillId="3" borderId="4" xfId="0" applyNumberFormat="1" applyFont="1" applyFill="1" applyBorder="1" applyAlignment="1">
      <alignment horizontal="right"/>
    </xf>
    <xf numFmtId="49" fontId="13" fillId="3" borderId="4" xfId="0" applyNumberFormat="1" applyFont="1" applyFill="1" applyBorder="1" applyAlignment="1">
      <alignment horizontal="right" wrapText="1"/>
    </xf>
    <xf numFmtId="165" fontId="13" fillId="3" borderId="4" xfId="0" applyNumberFormat="1" applyFont="1" applyFill="1" applyBorder="1" applyAlignment="1">
      <alignment horizontal="right" wrapText="1"/>
    </xf>
    <xf numFmtId="173" fontId="13" fillId="2" borderId="4" xfId="0" applyNumberFormat="1" applyFont="1" applyFill="1" applyBorder="1" applyAlignment="1">
      <alignment horizontal="center"/>
    </xf>
    <xf numFmtId="4" fontId="13" fillId="2" borderId="4" xfId="0" applyNumberFormat="1" applyFont="1" applyFill="1" applyBorder="1" applyAlignment="1">
      <alignment horizontal="right"/>
    </xf>
    <xf numFmtId="0" fontId="13" fillId="2" borderId="4" xfId="0" applyFont="1" applyFill="1" applyBorder="1" applyAlignment="1">
      <alignment horizontal="right"/>
    </xf>
    <xf numFmtId="49" fontId="13" fillId="2" borderId="4" xfId="0" applyNumberFormat="1" applyFont="1" applyFill="1" applyBorder="1" applyAlignment="1">
      <alignment horizontal="right" wrapText="1"/>
    </xf>
    <xf numFmtId="165" fontId="13" fillId="2" borderId="4" xfId="0" applyNumberFormat="1" applyFont="1" applyFill="1" applyBorder="1" applyAlignment="1">
      <alignment horizontal="right"/>
    </xf>
    <xf numFmtId="2" fontId="13" fillId="3" borderId="4" xfId="0" applyNumberFormat="1" applyFont="1" applyFill="1" applyBorder="1" applyAlignment="1">
      <alignment horizontal="right"/>
    </xf>
    <xf numFmtId="3" fontId="13" fillId="2" borderId="4" xfId="0" applyNumberFormat="1" applyFont="1" applyFill="1" applyBorder="1" applyAlignment="1">
      <alignment horizontal="right"/>
    </xf>
    <xf numFmtId="1" fontId="13" fillId="2" borderId="4" xfId="0" applyNumberFormat="1" applyFont="1" applyFill="1" applyBorder="1" applyAlignment="1">
      <alignment horizontal="right"/>
    </xf>
    <xf numFmtId="164" fontId="13" fillId="2" borderId="4" xfId="0" applyNumberFormat="1" applyFont="1" applyFill="1" applyBorder="1" applyAlignment="1">
      <alignment horizontal="right" wrapText="1"/>
    </xf>
    <xf numFmtId="165" fontId="13" fillId="3" borderId="4" xfId="0" applyNumberFormat="1" applyFont="1" applyFill="1" applyBorder="1" applyAlignment="1">
      <alignment horizontal="center" wrapText="1"/>
    </xf>
    <xf numFmtId="3" fontId="13" fillId="3" borderId="4" xfId="0" applyNumberFormat="1" applyFont="1" applyFill="1" applyBorder="1" applyAlignment="1">
      <alignment horizontal="right"/>
    </xf>
    <xf numFmtId="1" fontId="13" fillId="3" borderId="4" xfId="0" applyNumberFormat="1" applyFont="1" applyFill="1" applyBorder="1" applyAlignment="1">
      <alignment horizontal="right"/>
    </xf>
    <xf numFmtId="164" fontId="13" fillId="3" borderId="4" xfId="0" applyNumberFormat="1" applyFont="1" applyFill="1" applyBorder="1" applyAlignment="1">
      <alignment horizontal="right" wrapText="1"/>
    </xf>
    <xf numFmtId="49" fontId="13" fillId="2" borderId="8" xfId="0" applyNumberFormat="1" applyFont="1" applyFill="1" applyBorder="1" applyAlignment="1">
      <alignment horizontal="center" wrapText="1"/>
    </xf>
    <xf numFmtId="165" fontId="13" fillId="2" borderId="8" xfId="0" applyNumberFormat="1" applyFont="1" applyFill="1" applyBorder="1" applyAlignment="1">
      <alignment horizontal="center"/>
    </xf>
    <xf numFmtId="2" fontId="13" fillId="2" borderId="8" xfId="0" applyNumberFormat="1" applyFont="1" applyFill="1" applyBorder="1"/>
    <xf numFmtId="4" fontId="13" fillId="2" borderId="8" xfId="0" applyNumberFormat="1" applyFont="1" applyFill="1" applyBorder="1" applyAlignment="1">
      <alignment horizontal="right"/>
    </xf>
    <xf numFmtId="3" fontId="13" fillId="2" borderId="8" xfId="0" applyNumberFormat="1" applyFont="1" applyFill="1" applyBorder="1" applyAlignment="1">
      <alignment horizontal="right"/>
    </xf>
    <xf numFmtId="1" fontId="13" fillId="2" borderId="8" xfId="0" applyNumberFormat="1" applyFont="1" applyFill="1" applyBorder="1" applyAlignment="1">
      <alignment horizontal="right"/>
    </xf>
    <xf numFmtId="164" fontId="13" fillId="2" borderId="8" xfId="0" applyNumberFormat="1" applyFont="1" applyFill="1" applyBorder="1" applyAlignment="1">
      <alignment horizontal="right"/>
    </xf>
    <xf numFmtId="164" fontId="13" fillId="2" borderId="8" xfId="0" applyNumberFormat="1" applyFont="1" applyFill="1" applyBorder="1" applyAlignment="1">
      <alignment horizontal="right" wrapText="1"/>
    </xf>
    <xf numFmtId="165" fontId="13" fillId="2" borderId="8" xfId="0" applyNumberFormat="1" applyFont="1" applyFill="1" applyBorder="1" applyAlignment="1">
      <alignment horizontal="right"/>
    </xf>
    <xf numFmtId="2" fontId="13" fillId="2" borderId="8" xfId="0" applyNumberFormat="1" applyFont="1" applyFill="1" applyBorder="1" applyAlignment="1">
      <alignment horizontal="center"/>
    </xf>
    <xf numFmtId="3" fontId="10" fillId="2" borderId="12" xfId="0" applyNumberFormat="1" applyFont="1" applyFill="1" applyBorder="1" applyAlignment="1">
      <alignment horizontal="right" wrapText="1"/>
    </xf>
    <xf numFmtId="165" fontId="21" fillId="2" borderId="12" xfId="0" applyNumberFormat="1" applyFont="1" applyFill="1" applyBorder="1" applyAlignment="1">
      <alignment horizontal="center"/>
    </xf>
    <xf numFmtId="0" fontId="10" fillId="2" borderId="12" xfId="0" applyFont="1" applyFill="1" applyBorder="1" applyAlignment="1">
      <alignment horizontal="right"/>
    </xf>
    <xf numFmtId="166" fontId="10" fillId="2" borderId="12" xfId="0" applyNumberFormat="1" applyFont="1" applyFill="1" applyBorder="1" applyAlignment="1">
      <alignment horizontal="right"/>
    </xf>
    <xf numFmtId="3" fontId="38" fillId="2" borderId="12" xfId="0" applyNumberFormat="1" applyFont="1" applyFill="1" applyBorder="1"/>
    <xf numFmtId="164" fontId="10" fillId="4" borderId="9" xfId="0" applyNumberFormat="1" applyFont="1" applyFill="1" applyBorder="1" applyAlignment="1">
      <alignment horizontal="right" vertical="center" wrapText="1"/>
    </xf>
    <xf numFmtId="164" fontId="10" fillId="4" borderId="4" xfId="0" applyNumberFormat="1" applyFont="1" applyFill="1" applyBorder="1" applyAlignment="1">
      <alignment horizontal="right" vertical="center" wrapText="1"/>
    </xf>
    <xf numFmtId="49" fontId="10" fillId="4" borderId="4" xfId="0" applyNumberFormat="1" applyFont="1" applyFill="1" applyBorder="1" applyAlignment="1">
      <alignment horizontal="right" vertical="center" wrapText="1"/>
    </xf>
    <xf numFmtId="164" fontId="10" fillId="4" borderId="8" xfId="0" applyNumberFormat="1" applyFont="1" applyFill="1" applyBorder="1" applyAlignment="1">
      <alignment horizontal="right" vertical="center" wrapText="1"/>
    </xf>
    <xf numFmtId="0" fontId="0" fillId="2" borderId="3" xfId="0" applyFill="1" applyBorder="1" applyAlignment="1">
      <alignment horizontal="justify"/>
    </xf>
    <xf numFmtId="165" fontId="10" fillId="2" borderId="4" xfId="0" applyNumberFormat="1" applyFont="1" applyFill="1" applyBorder="1" applyAlignment="1">
      <alignment horizontal="right" vertical="top"/>
    </xf>
    <xf numFmtId="165" fontId="10" fillId="2" borderId="4" xfId="0" applyNumberFormat="1" applyFont="1" applyFill="1" applyBorder="1" applyAlignment="1">
      <alignment horizontal="left" vertical="top" wrapText="1"/>
    </xf>
    <xf numFmtId="0" fontId="13" fillId="2" borderId="4" xfId="0" applyFont="1" applyFill="1" applyBorder="1" applyAlignment="1">
      <alignment horizontal="justify" vertical="top" wrapText="1"/>
    </xf>
    <xf numFmtId="0" fontId="13" fillId="2" borderId="4" xfId="0" applyFont="1" applyFill="1" applyBorder="1" applyAlignment="1">
      <alignment horizontal="left"/>
    </xf>
    <xf numFmtId="0" fontId="30" fillId="2" borderId="4" xfId="0" applyFont="1" applyFill="1" applyBorder="1"/>
    <xf numFmtId="0" fontId="21" fillId="2" borderId="4" xfId="0" applyFont="1" applyFill="1" applyBorder="1" applyAlignment="1">
      <alignment horizontal="justify"/>
    </xf>
    <xf numFmtId="0" fontId="40" fillId="2" borderId="4" xfId="0" applyFont="1" applyFill="1" applyBorder="1"/>
    <xf numFmtId="49" fontId="41" fillId="2" borderId="4" xfId="0" applyNumberFormat="1" applyFont="1" applyFill="1" applyBorder="1" applyAlignment="1">
      <alignment horizontal="left"/>
    </xf>
    <xf numFmtId="0" fontId="21" fillId="2" borderId="4" xfId="0" applyFont="1" applyFill="1" applyBorder="1" applyAlignment="1">
      <alignment horizontal="left"/>
    </xf>
    <xf numFmtId="49" fontId="43" fillId="2" borderId="4" xfId="0" applyNumberFormat="1" applyFont="1" applyFill="1" applyBorder="1"/>
    <xf numFmtId="0" fontId="21" fillId="2" borderId="4" xfId="0" applyFont="1" applyFill="1" applyBorder="1" applyAlignment="1">
      <alignment vertical="center" wrapText="1"/>
    </xf>
    <xf numFmtId="0" fontId="21" fillId="2" borderId="4" xfId="0" applyFont="1" applyFill="1" applyBorder="1" applyAlignment="1">
      <alignment horizontal="justify" vertical="center"/>
    </xf>
    <xf numFmtId="0" fontId="21" fillId="2" borderId="4" xfId="0" applyFont="1" applyFill="1" applyBorder="1" applyAlignment="1">
      <alignment horizontal="left" vertical="center" wrapText="1"/>
    </xf>
    <xf numFmtId="2" fontId="22" fillId="3" borderId="4" xfId="0" applyNumberFormat="1" applyFont="1" applyFill="1" applyBorder="1" applyAlignment="1">
      <alignment horizontal="center"/>
    </xf>
    <xf numFmtId="2" fontId="22" fillId="2" borderId="4" xfId="0" applyNumberFormat="1" applyFont="1" applyFill="1" applyBorder="1" applyAlignment="1">
      <alignment horizontal="center"/>
    </xf>
    <xf numFmtId="164" fontId="13" fillId="3" borderId="4" xfId="0" applyNumberFormat="1" applyFont="1" applyFill="1" applyBorder="1"/>
    <xf numFmtId="164" fontId="13" fillId="2" borderId="4" xfId="0" applyNumberFormat="1" applyFont="1" applyFill="1" applyBorder="1"/>
    <xf numFmtId="164" fontId="21" fillId="3" borderId="4" xfId="0" applyNumberFormat="1" applyFont="1" applyFill="1" applyBorder="1" applyAlignment="1">
      <alignment horizontal="center" wrapText="1"/>
    </xf>
    <xf numFmtId="49" fontId="21" fillId="3" borderId="4" xfId="0" applyNumberFormat="1" applyFont="1" applyFill="1" applyBorder="1" applyAlignment="1">
      <alignment horizontal="center" wrapText="1"/>
    </xf>
    <xf numFmtId="173" fontId="10" fillId="3" borderId="4" xfId="0" applyNumberFormat="1" applyFont="1" applyFill="1" applyBorder="1" applyAlignment="1">
      <alignment horizontal="center" wrapText="1"/>
    </xf>
    <xf numFmtId="174" fontId="10" fillId="3" borderId="4" xfId="0" applyNumberFormat="1" applyFont="1" applyFill="1" applyBorder="1" applyAlignment="1">
      <alignment horizontal="center"/>
    </xf>
    <xf numFmtId="174" fontId="13" fillId="2" borderId="4" xfId="0" applyNumberFormat="1" applyFont="1" applyFill="1" applyBorder="1" applyAlignment="1">
      <alignment horizontal="center"/>
    </xf>
    <xf numFmtId="175" fontId="10" fillId="4" borderId="4" xfId="0" applyNumberFormat="1" applyFont="1" applyFill="1" applyBorder="1" applyAlignment="1">
      <alignment horizontal="right" vertical="center" wrapText="1"/>
    </xf>
    <xf numFmtId="49" fontId="44" fillId="2" borderId="4" xfId="1" applyNumberFormat="1" applyFill="1" applyBorder="1" applyAlignment="1">
      <alignment horizontal="left"/>
    </xf>
    <xf numFmtId="49" fontId="44" fillId="2" borderId="4" xfId="1" applyNumberFormat="1" applyFill="1" applyBorder="1" applyAlignment="1">
      <alignment horizontal="justify"/>
    </xf>
    <xf numFmtId="49" fontId="44" fillId="2" borderId="4" xfId="1" applyNumberFormat="1" applyFill="1" applyBorder="1" applyAlignment="1">
      <alignment horizontal="left" vertical="top"/>
    </xf>
    <xf numFmtId="0" fontId="5" fillId="6" borderId="4" xfId="0" applyFont="1" applyFill="1" applyBorder="1" applyAlignment="1">
      <alignment vertical="center"/>
    </xf>
    <xf numFmtId="49" fontId="19" fillId="6" borderId="9" xfId="0" applyNumberFormat="1" applyFont="1" applyFill="1" applyBorder="1" applyAlignment="1">
      <alignment horizontal="center"/>
    </xf>
    <xf numFmtId="0" fontId="13" fillId="6" borderId="8" xfId="0" applyFont="1" applyFill="1" applyBorder="1"/>
    <xf numFmtId="49" fontId="13" fillId="6" borderId="8" xfId="0" applyNumberFormat="1" applyFont="1" applyFill="1" applyBorder="1"/>
    <xf numFmtId="0" fontId="18" fillId="2" borderId="4" xfId="0" applyFont="1" applyFill="1" applyBorder="1" applyAlignment="1">
      <alignment vertical="top" wrapText="1"/>
    </xf>
    <xf numFmtId="0" fontId="18" fillId="2" borderId="4" xfId="0" applyFont="1" applyFill="1" applyBorder="1" applyAlignment="1">
      <alignment horizontal="right" vertical="top"/>
    </xf>
    <xf numFmtId="0" fontId="47" fillId="2" borderId="4" xfId="0" applyFont="1" applyFill="1" applyBorder="1"/>
    <xf numFmtId="49" fontId="46" fillId="0" borderId="4" xfId="0" applyNumberFormat="1" applyFont="1" applyFill="1" applyBorder="1" applyAlignment="1">
      <alignment horizontal="center"/>
    </xf>
    <xf numFmtId="0" fontId="28" fillId="6" borderId="4" xfId="0" applyFont="1" applyFill="1" applyBorder="1"/>
    <xf numFmtId="0" fontId="21" fillId="2" borderId="4" xfId="0" applyFont="1" applyFill="1" applyBorder="1" applyAlignment="1">
      <alignment horizontal="justify" vertical="center" wrapText="1"/>
    </xf>
    <xf numFmtId="0" fontId="0" fillId="0" borderId="4" xfId="0" applyNumberFormat="1" applyBorder="1"/>
    <xf numFmtId="0" fontId="47" fillId="0" borderId="4" xfId="0" applyNumberFormat="1" applyFont="1" applyBorder="1"/>
    <xf numFmtId="0" fontId="0" fillId="2" borderId="4" xfId="0" applyFill="1" applyBorder="1" applyAlignment="1">
      <alignment horizontal="right"/>
    </xf>
    <xf numFmtId="0" fontId="27" fillId="2" borderId="4" xfId="0" applyFont="1" applyFill="1" applyBorder="1" applyAlignment="1">
      <alignment horizontal="center"/>
    </xf>
    <xf numFmtId="164" fontId="13" fillId="7" borderId="4" xfId="0" applyNumberFormat="1" applyFont="1" applyFill="1" applyBorder="1"/>
    <xf numFmtId="164" fontId="13" fillId="8" borderId="4" xfId="0" applyNumberFormat="1" applyFont="1" applyFill="1" applyBorder="1"/>
    <xf numFmtId="169" fontId="10" fillId="2" borderId="4" xfId="0" applyNumberFormat="1" applyFont="1" applyFill="1" applyBorder="1" applyAlignment="1">
      <alignment horizontal="center" vertical="center"/>
    </xf>
    <xf numFmtId="3" fontId="10" fillId="2" borderId="4" xfId="0" applyNumberFormat="1" applyFont="1" applyFill="1" applyBorder="1" applyAlignment="1">
      <alignment horizontal="center"/>
    </xf>
    <xf numFmtId="2" fontId="10" fillId="3" borderId="4" xfId="0" applyNumberFormat="1" applyFont="1" applyFill="1" applyBorder="1" applyAlignment="1">
      <alignment horizontal="center"/>
    </xf>
    <xf numFmtId="0" fontId="0" fillId="8" borderId="4" xfId="0" applyFill="1" applyBorder="1"/>
    <xf numFmtId="0" fontId="0" fillId="8" borderId="4" xfId="0" applyNumberFormat="1" applyFill="1" applyBorder="1"/>
    <xf numFmtId="0" fontId="13" fillId="0" borderId="0" xfId="0" applyNumberFormat="1" applyFont="1"/>
    <xf numFmtId="0" fontId="49" fillId="2" borderId="4" xfId="0" applyFont="1" applyFill="1" applyBorder="1" applyAlignment="1">
      <alignment horizontal="right"/>
    </xf>
    <xf numFmtId="0" fontId="4" fillId="8" borderId="4" xfId="0" applyFont="1" applyFill="1" applyBorder="1" applyAlignment="1">
      <alignment wrapText="1"/>
    </xf>
    <xf numFmtId="49" fontId="10" fillId="4" borderId="9" xfId="0" applyNumberFormat="1" applyFont="1" applyFill="1" applyBorder="1" applyAlignment="1">
      <alignment horizontal="left" vertical="center" wrapText="1"/>
    </xf>
    <xf numFmtId="49" fontId="10" fillId="4" borderId="4" xfId="0" applyNumberFormat="1" applyFont="1" applyFill="1" applyBorder="1" applyAlignment="1">
      <alignment horizontal="left" vertical="center" wrapText="1"/>
    </xf>
    <xf numFmtId="49" fontId="10" fillId="4" borderId="8" xfId="0" applyNumberFormat="1" applyFont="1" applyFill="1" applyBorder="1" applyAlignment="1">
      <alignment horizontal="left" vertical="center" wrapText="1"/>
    </xf>
    <xf numFmtId="4" fontId="13" fillId="7" borderId="4" xfId="0" applyNumberFormat="1" applyFont="1" applyFill="1" applyBorder="1" applyAlignment="1">
      <alignment horizontal="center"/>
    </xf>
    <xf numFmtId="0" fontId="13" fillId="2" borderId="9" xfId="0" applyNumberFormat="1" applyFont="1" applyFill="1" applyBorder="1" applyAlignment="1">
      <alignment horizontal="center" vertical="center"/>
    </xf>
    <xf numFmtId="0" fontId="10" fillId="3" borderId="4" xfId="0" applyNumberFormat="1" applyFont="1" applyFill="1" applyBorder="1" applyAlignment="1">
      <alignment horizontal="center" vertical="center" wrapText="1"/>
    </xf>
    <xf numFmtId="0" fontId="13" fillId="2" borderId="4" xfId="0" applyNumberFormat="1" applyFont="1" applyFill="1" applyBorder="1" applyAlignment="1">
      <alignment horizontal="center" vertical="center"/>
    </xf>
    <xf numFmtId="0" fontId="10" fillId="3" borderId="10" xfId="0" applyNumberFormat="1" applyFont="1" applyFill="1" applyBorder="1" applyAlignment="1">
      <alignment horizontal="center" vertical="center" wrapText="1"/>
    </xf>
    <xf numFmtId="2" fontId="13" fillId="2" borderId="9" xfId="0" applyNumberFormat="1" applyFont="1" applyFill="1" applyBorder="1" applyAlignment="1">
      <alignment horizontal="center"/>
    </xf>
    <xf numFmtId="2" fontId="10" fillId="3" borderId="4" xfId="0" applyNumberFormat="1" applyFont="1" applyFill="1" applyBorder="1" applyAlignment="1">
      <alignment horizontal="center" wrapText="1"/>
    </xf>
    <xf numFmtId="2" fontId="10" fillId="3" borderId="10" xfId="0" applyNumberFormat="1" applyFont="1" applyFill="1" applyBorder="1" applyAlignment="1">
      <alignment horizontal="center" wrapText="1"/>
    </xf>
    <xf numFmtId="49" fontId="48" fillId="6" borderId="4" xfId="0" applyNumberFormat="1" applyFont="1" applyFill="1" applyBorder="1" applyAlignment="1">
      <alignment horizontal="center" vertical="center"/>
    </xf>
    <xf numFmtId="0" fontId="48" fillId="6" borderId="4" xfId="0" applyFont="1" applyFill="1" applyBorder="1" applyAlignment="1">
      <alignment horizontal="center" vertical="center"/>
    </xf>
    <xf numFmtId="49" fontId="48" fillId="5" borderId="4" xfId="0" applyNumberFormat="1" applyFont="1" applyFill="1" applyBorder="1" applyAlignment="1">
      <alignment horizontal="center" vertical="center"/>
    </xf>
    <xf numFmtId="0" fontId="48" fillId="5" borderId="4" xfId="0" applyFont="1" applyFill="1" applyBorder="1" applyAlignment="1">
      <alignment horizontal="center" vertical="center"/>
    </xf>
    <xf numFmtId="49" fontId="10" fillId="2" borderId="4" xfId="0" applyNumberFormat="1" applyFont="1" applyFill="1" applyBorder="1" applyAlignment="1">
      <alignment horizontal="justify" vertical="center" wrapText="1"/>
    </xf>
    <xf numFmtId="0" fontId="0" fillId="2" borderId="4" xfId="0" applyFill="1" applyBorder="1" applyAlignment="1">
      <alignment horizontal="justify" vertical="center"/>
    </xf>
    <xf numFmtId="49" fontId="44" fillId="2" borderId="4" xfId="1" applyNumberFormat="1" applyFill="1" applyBorder="1" applyAlignment="1">
      <alignment horizontal="right"/>
    </xf>
    <xf numFmtId="0" fontId="44" fillId="2" borderId="4" xfId="1" applyFill="1" applyBorder="1" applyAlignment="1">
      <alignment horizontal="right"/>
    </xf>
    <xf numFmtId="49" fontId="44" fillId="2" borderId="4" xfId="1" applyNumberFormat="1" applyFill="1" applyBorder="1" applyAlignment="1">
      <alignment horizontal="right" vertical="top" wrapText="1"/>
    </xf>
    <xf numFmtId="0" fontId="44" fillId="2" borderId="4" xfId="1" applyFill="1" applyBorder="1" applyAlignment="1">
      <alignment horizontal="right" vertical="top" wrapText="1"/>
    </xf>
    <xf numFmtId="0" fontId="10" fillId="2" borderId="4" xfId="0" applyFont="1" applyFill="1" applyBorder="1" applyAlignment="1">
      <alignment horizontal="left" vertical="center" wrapText="1"/>
    </xf>
    <xf numFmtId="49" fontId="10" fillId="2" borderId="4" xfId="0" applyNumberFormat="1" applyFont="1" applyFill="1" applyBorder="1" applyAlignment="1">
      <alignment horizontal="left" vertical="center" wrapText="1"/>
    </xf>
    <xf numFmtId="49" fontId="10" fillId="2" borderId="4" xfId="0" applyNumberFormat="1" applyFont="1" applyFill="1" applyBorder="1" applyAlignment="1">
      <alignment horizontal="left" wrapText="1"/>
    </xf>
    <xf numFmtId="0" fontId="10" fillId="2" borderId="4" xfId="0" applyFont="1" applyFill="1" applyBorder="1" applyAlignment="1">
      <alignment horizontal="left" wrapText="1"/>
    </xf>
    <xf numFmtId="0" fontId="10" fillId="2" borderId="4" xfId="0" applyFont="1" applyFill="1" applyBorder="1" applyAlignment="1">
      <alignment horizontal="justify" vertical="center" wrapText="1"/>
    </xf>
    <xf numFmtId="49" fontId="10" fillId="2" borderId="4" xfId="0" applyNumberFormat="1" applyFont="1" applyFill="1" applyBorder="1" applyAlignment="1">
      <alignment horizontal="left" vertical="top" wrapText="1"/>
    </xf>
    <xf numFmtId="0" fontId="10" fillId="2" borderId="4" xfId="0" applyFont="1" applyFill="1" applyBorder="1" applyAlignment="1">
      <alignment horizontal="left" vertical="top" wrapText="1"/>
    </xf>
    <xf numFmtId="49" fontId="18" fillId="2" borderId="4" xfId="0" applyNumberFormat="1" applyFont="1" applyFill="1" applyBorder="1" applyAlignment="1">
      <alignment horizontal="center"/>
    </xf>
    <xf numFmtId="0" fontId="18" fillId="2" borderId="4" xfId="0" applyFont="1" applyFill="1" applyBorder="1" applyAlignment="1">
      <alignment horizontal="center"/>
    </xf>
    <xf numFmtId="49" fontId="23" fillId="2" borderId="4" xfId="0" applyNumberFormat="1" applyFont="1" applyFill="1" applyBorder="1" applyAlignment="1">
      <alignment horizontal="left" vertical="center" wrapText="1"/>
    </xf>
    <xf numFmtId="0" fontId="23" fillId="2" borderId="4" xfId="0" applyFont="1" applyFill="1" applyBorder="1" applyAlignment="1">
      <alignment horizontal="left" vertical="center" wrapText="1"/>
    </xf>
    <xf numFmtId="49" fontId="10" fillId="6" borderId="9" xfId="0" applyNumberFormat="1" applyFont="1" applyFill="1" applyBorder="1" applyAlignment="1">
      <alignment horizontal="center" vertical="center" wrapText="1"/>
    </xf>
    <xf numFmtId="49" fontId="10" fillId="6" borderId="8" xfId="0" applyNumberFormat="1" applyFont="1" applyFill="1" applyBorder="1" applyAlignment="1">
      <alignment horizontal="center" vertical="center" wrapText="1"/>
    </xf>
    <xf numFmtId="49" fontId="10" fillId="6" borderId="9" xfId="0" applyNumberFormat="1" applyFont="1" applyFill="1" applyBorder="1" applyAlignment="1">
      <alignment horizontal="center" vertical="center"/>
    </xf>
    <xf numFmtId="49" fontId="10" fillId="6" borderId="4" xfId="0" applyNumberFormat="1" applyFont="1" applyFill="1" applyBorder="1" applyAlignment="1">
      <alignment horizontal="center" vertical="center"/>
    </xf>
    <xf numFmtId="49" fontId="10" fillId="2" borderId="4" xfId="0" applyNumberFormat="1" applyFont="1" applyFill="1" applyBorder="1" applyAlignment="1">
      <alignment horizontal="justify" vertical="top" wrapText="1"/>
    </xf>
    <xf numFmtId="0" fontId="10" fillId="2" borderId="4" xfId="0" applyFont="1" applyFill="1" applyBorder="1" applyAlignment="1">
      <alignment horizontal="justify" vertical="top" wrapText="1"/>
    </xf>
    <xf numFmtId="0" fontId="14" fillId="2" borderId="4" xfId="0" applyFont="1" applyFill="1" applyBorder="1" applyAlignment="1">
      <alignment horizontal="right" vertical="top" wrapText="1"/>
    </xf>
    <xf numFmtId="0" fontId="13" fillId="2" borderId="4" xfId="0" applyFont="1" applyFill="1" applyBorder="1" applyAlignment="1">
      <alignment horizontal="center"/>
    </xf>
    <xf numFmtId="49" fontId="45" fillId="2" borderId="4" xfId="1" applyNumberFormat="1" applyFont="1" applyFill="1" applyBorder="1" applyAlignment="1">
      <alignment horizontal="right" vertical="top" wrapText="1"/>
    </xf>
    <xf numFmtId="49" fontId="10" fillId="6" borderId="4" xfId="0" applyNumberFormat="1" applyFont="1" applyFill="1" applyBorder="1" applyAlignment="1">
      <alignment horizontal="center" vertical="center" wrapText="1"/>
    </xf>
    <xf numFmtId="49" fontId="23" fillId="2" borderId="9" xfId="0" applyNumberFormat="1" applyFont="1" applyFill="1" applyBorder="1" applyAlignment="1">
      <alignment vertical="center" wrapText="1"/>
    </xf>
    <xf numFmtId="0" fontId="23" fillId="2" borderId="9" xfId="0" applyFont="1" applyFill="1" applyBorder="1" applyAlignment="1">
      <alignment vertical="center" wrapText="1"/>
    </xf>
    <xf numFmtId="0" fontId="23" fillId="2" borderId="4" xfId="0" applyFont="1" applyFill="1" applyBorder="1" applyAlignment="1">
      <alignment vertical="center" wrapText="1"/>
    </xf>
    <xf numFmtId="0" fontId="30" fillId="2" borderId="4" xfId="0" applyFont="1" applyFill="1" applyBorder="1" applyAlignment="1">
      <alignment horizontal="center"/>
    </xf>
    <xf numFmtId="0" fontId="10" fillId="2" borderId="4" xfId="0" applyFont="1" applyFill="1" applyBorder="1" applyAlignment="1">
      <alignment horizontal="center" vertical="center"/>
    </xf>
    <xf numFmtId="0" fontId="10" fillId="2" borderId="4" xfId="0" applyFont="1" applyFill="1" applyBorder="1" applyAlignment="1">
      <alignment horizontal="center" vertical="center" wrapText="1"/>
    </xf>
    <xf numFmtId="49" fontId="13" fillId="2" borderId="4" xfId="0" applyNumberFormat="1" applyFont="1" applyFill="1" applyBorder="1" applyAlignment="1">
      <alignment horizontal="left" vertical="top" wrapText="1"/>
    </xf>
    <xf numFmtId="0" fontId="13" fillId="2" borderId="4" xfId="0" applyFont="1" applyFill="1" applyBorder="1" applyAlignment="1">
      <alignment horizontal="left" vertical="top" wrapText="1"/>
    </xf>
    <xf numFmtId="49" fontId="2" fillId="2" borderId="4" xfId="0" applyNumberFormat="1" applyFont="1" applyFill="1" applyBorder="1" applyAlignment="1">
      <alignment horizontal="right"/>
    </xf>
    <xf numFmtId="0" fontId="2" fillId="2" borderId="4" xfId="0" applyFont="1" applyFill="1" applyBorder="1" applyAlignment="1">
      <alignment horizontal="right"/>
    </xf>
    <xf numFmtId="49" fontId="44" fillId="2" borderId="4" xfId="1" applyNumberFormat="1" applyFill="1" applyBorder="1" applyAlignment="1">
      <alignment horizontal="left"/>
    </xf>
    <xf numFmtId="0" fontId="44" fillId="2" borderId="4" xfId="1" applyFill="1" applyBorder="1" applyAlignment="1">
      <alignment horizontal="left"/>
    </xf>
    <xf numFmtId="0" fontId="28" fillId="6" borderId="4" xfId="0" applyFont="1" applyFill="1" applyBorder="1" applyAlignment="1">
      <alignment horizontal="center"/>
    </xf>
    <xf numFmtId="49" fontId="12" fillId="6" borderId="4" xfId="0" applyNumberFormat="1" applyFont="1" applyFill="1" applyBorder="1" applyAlignment="1">
      <alignment horizontal="center" vertical="center"/>
    </xf>
    <xf numFmtId="0" fontId="12" fillId="6" borderId="4" xfId="0" applyFont="1" applyFill="1" applyBorder="1" applyAlignment="1">
      <alignment horizontal="center" vertical="center"/>
    </xf>
    <xf numFmtId="49" fontId="10" fillId="4" borderId="9" xfId="0" applyNumberFormat="1" applyFont="1" applyFill="1" applyBorder="1" applyAlignment="1">
      <alignment horizontal="center" vertical="center" wrapText="1"/>
    </xf>
    <xf numFmtId="0" fontId="0" fillId="2" borderId="4" xfId="0" applyFill="1" applyBorder="1"/>
    <xf numFmtId="0" fontId="0" fillId="2" borderId="8" xfId="0" applyFill="1" applyBorder="1"/>
    <xf numFmtId="0" fontId="0" fillId="2" borderId="9" xfId="0" applyFill="1" applyBorder="1"/>
    <xf numFmtId="49" fontId="10" fillId="4" borderId="9" xfId="0" applyNumberFormat="1" applyFont="1" applyFill="1" applyBorder="1" applyAlignment="1">
      <alignment horizontal="center" vertical="center"/>
    </xf>
    <xf numFmtId="49" fontId="12" fillId="5" borderId="4" xfId="0" applyNumberFormat="1" applyFont="1" applyFill="1" applyBorder="1" applyAlignment="1">
      <alignment horizontal="center" vertical="center" wrapText="1"/>
    </xf>
    <xf numFmtId="49" fontId="31" fillId="2" borderId="4" xfId="0" applyNumberFormat="1" applyFont="1" applyFill="1" applyBorder="1" applyAlignment="1">
      <alignment horizontal="right"/>
    </xf>
    <xf numFmtId="0" fontId="31" fillId="2" borderId="4" xfId="0" applyFont="1" applyFill="1" applyBorder="1" applyAlignment="1">
      <alignment horizontal="right"/>
    </xf>
    <xf numFmtId="49" fontId="0" fillId="2" borderId="4" xfId="0" applyNumberFormat="1" applyFill="1" applyBorder="1" applyAlignment="1">
      <alignment vertical="top" wrapText="1"/>
    </xf>
    <xf numFmtId="0" fontId="0" fillId="2" borderId="4" xfId="0" applyFill="1" applyBorder="1" applyAlignment="1">
      <alignment vertical="top" wrapText="1"/>
    </xf>
    <xf numFmtId="0" fontId="10" fillId="4" borderId="9" xfId="0" applyFont="1" applyFill="1" applyBorder="1" applyAlignment="1">
      <alignment horizontal="center" vertical="center"/>
    </xf>
    <xf numFmtId="0" fontId="10" fillId="4" borderId="4" xfId="0" applyFont="1" applyFill="1" applyBorder="1" applyAlignment="1">
      <alignment horizontal="center" vertical="center"/>
    </xf>
    <xf numFmtId="0" fontId="10" fillId="4" borderId="8" xfId="0" applyFont="1" applyFill="1" applyBorder="1" applyAlignment="1">
      <alignment horizontal="center" vertical="center"/>
    </xf>
    <xf numFmtId="49" fontId="50" fillId="2" borderId="4" xfId="0" applyNumberFormat="1" applyFont="1" applyFill="1" applyBorder="1" applyAlignment="1">
      <alignment horizontal="center"/>
    </xf>
    <xf numFmtId="0" fontId="51" fillId="2" borderId="4" xfId="0" applyFont="1" applyFill="1" applyBorder="1"/>
    <xf numFmtId="0" fontId="50" fillId="2" borderId="4" xfId="0" applyFont="1" applyFill="1" applyBorder="1" applyAlignment="1">
      <alignment horizontal="center"/>
    </xf>
    <xf numFmtId="49" fontId="12" fillId="5" borderId="4" xfId="0" applyNumberFormat="1" applyFont="1" applyFill="1" applyBorder="1" applyAlignment="1">
      <alignment horizontal="center" vertical="center"/>
    </xf>
    <xf numFmtId="0" fontId="12" fillId="5" borderId="4" xfId="0" applyFont="1" applyFill="1" applyBorder="1" applyAlignment="1">
      <alignment horizontal="center" vertical="center"/>
    </xf>
    <xf numFmtId="49" fontId="12" fillId="6" borderId="4" xfId="0" applyNumberFormat="1" applyFont="1" applyFill="1" applyBorder="1" applyAlignment="1">
      <alignment horizontal="center"/>
    </xf>
    <xf numFmtId="0" fontId="12" fillId="6" borderId="4" xfId="0" applyFont="1" applyFill="1" applyBorder="1" applyAlignment="1">
      <alignment horizontal="center"/>
    </xf>
    <xf numFmtId="0" fontId="10" fillId="4" borderId="4" xfId="0" applyFont="1" applyFill="1" applyBorder="1" applyAlignment="1">
      <alignment horizontal="center" vertical="center" wrapText="1"/>
    </xf>
    <xf numFmtId="0" fontId="10" fillId="4" borderId="9" xfId="0" applyFont="1" applyFill="1" applyBorder="1" applyAlignment="1">
      <alignment horizontal="center" vertical="center" wrapText="1"/>
    </xf>
    <xf numFmtId="49" fontId="8" fillId="4" borderId="9" xfId="0" applyNumberFormat="1" applyFont="1" applyFill="1" applyBorder="1" applyAlignment="1">
      <alignment horizontal="center" vertical="center" wrapText="1"/>
    </xf>
    <xf numFmtId="0" fontId="8" fillId="4" borderId="4" xfId="0" applyFont="1" applyFill="1" applyBorder="1" applyAlignment="1">
      <alignment horizontal="center" vertical="center" wrapText="1"/>
    </xf>
    <xf numFmtId="49" fontId="10" fillId="2" borderId="13" xfId="0" applyNumberFormat="1" applyFont="1" applyFill="1" applyBorder="1" applyAlignment="1">
      <alignment horizontal="center" wrapText="1"/>
    </xf>
    <xf numFmtId="49" fontId="10" fillId="2" borderId="4" xfId="0" applyNumberFormat="1" applyFont="1" applyFill="1" applyBorder="1" applyAlignment="1">
      <alignment horizontal="left"/>
    </xf>
    <xf numFmtId="0" fontId="10" fillId="2" borderId="4" xfId="0" applyFont="1" applyFill="1" applyBorder="1" applyAlignment="1">
      <alignment horizontal="left"/>
    </xf>
    <xf numFmtId="49" fontId="12" fillId="5" borderId="4" xfId="0" applyNumberFormat="1" applyFont="1" applyFill="1" applyBorder="1" applyAlignment="1">
      <alignment horizontal="center"/>
    </xf>
    <xf numFmtId="0" fontId="12" fillId="5" borderId="4" xfId="0" applyFont="1" applyFill="1" applyBorder="1" applyAlignment="1">
      <alignment horizontal="center"/>
    </xf>
    <xf numFmtId="49" fontId="37" fillId="2" borderId="4" xfId="0" applyNumberFormat="1" applyFont="1" applyFill="1" applyBorder="1" applyAlignment="1">
      <alignment horizontal="center"/>
    </xf>
    <xf numFmtId="0" fontId="37" fillId="2" borderId="4" xfId="0" applyFont="1" applyFill="1" applyBorder="1" applyAlignment="1">
      <alignment horizontal="center"/>
    </xf>
    <xf numFmtId="49" fontId="10" fillId="2" borderId="4" xfId="0" applyNumberFormat="1" applyFont="1" applyFill="1" applyBorder="1" applyAlignment="1">
      <alignment wrapText="1"/>
    </xf>
    <xf numFmtId="0" fontId="39" fillId="2" borderId="4" xfId="0" applyFont="1" applyFill="1" applyBorder="1" applyAlignment="1">
      <alignment horizontal="justify" vertical="top" wrapText="1"/>
    </xf>
    <xf numFmtId="49" fontId="10" fillId="2" borderId="4" xfId="0" applyNumberFormat="1" applyFont="1" applyFill="1" applyBorder="1" applyAlignment="1">
      <alignment horizontal="center" vertical="center" wrapText="1"/>
    </xf>
    <xf numFmtId="164" fontId="10" fillId="2" borderId="4" xfId="0" applyNumberFormat="1" applyFont="1" applyFill="1" applyBorder="1" applyAlignment="1">
      <alignment horizontal="center" vertical="center"/>
    </xf>
    <xf numFmtId="49" fontId="21" fillId="2" borderId="4" xfId="0" applyNumberFormat="1" applyFont="1" applyFill="1" applyBorder="1" applyAlignment="1">
      <alignment horizontal="justify" vertical="top" wrapText="1"/>
    </xf>
    <xf numFmtId="0" fontId="21" fillId="2" borderId="4" xfId="0" applyFont="1" applyFill="1" applyBorder="1" applyAlignment="1">
      <alignment horizontal="justify" vertical="top" wrapText="1"/>
    </xf>
    <xf numFmtId="49" fontId="21" fillId="2" borderId="4" xfId="0" applyNumberFormat="1" applyFont="1" applyFill="1" applyBorder="1" applyAlignment="1">
      <alignment horizontal="justify" vertical="center" wrapText="1"/>
    </xf>
    <xf numFmtId="0" fontId="21" fillId="2" borderId="4" xfId="0" applyFont="1" applyFill="1" applyBorder="1" applyAlignment="1">
      <alignment horizontal="justify" vertical="center" wrapText="1"/>
    </xf>
    <xf numFmtId="49" fontId="21" fillId="2" borderId="4" xfId="0" applyNumberFormat="1" applyFont="1" applyFill="1" applyBorder="1" applyAlignment="1">
      <alignment horizontal="left" vertical="top" wrapText="1"/>
    </xf>
    <xf numFmtId="0" fontId="21" fillId="2" borderId="4" xfId="0" applyFont="1" applyFill="1" applyBorder="1" applyAlignment="1">
      <alignment horizontal="left" vertical="top" wrapText="1"/>
    </xf>
    <xf numFmtId="49" fontId="21" fillId="2" borderId="4" xfId="0" applyNumberFormat="1" applyFont="1" applyFill="1" applyBorder="1" applyAlignment="1">
      <alignment horizontal="left" wrapText="1"/>
    </xf>
    <xf numFmtId="0" fontId="21" fillId="2" borderId="4" xfId="0" applyFont="1" applyFill="1" applyBorder="1" applyAlignment="1">
      <alignment horizontal="left" wrapText="1"/>
    </xf>
    <xf numFmtId="49" fontId="21" fillId="2" borderId="4" xfId="0" applyNumberFormat="1" applyFont="1" applyFill="1" applyBorder="1" applyAlignment="1">
      <alignment horizontal="left" vertical="center"/>
    </xf>
    <xf numFmtId="0" fontId="21" fillId="2" borderId="4" xfId="0" applyFont="1" applyFill="1" applyBorder="1" applyAlignment="1">
      <alignment horizontal="left" vertical="center"/>
    </xf>
    <xf numFmtId="49" fontId="21" fillId="2" borderId="4" xfId="0" applyNumberFormat="1" applyFont="1" applyFill="1" applyBorder="1" applyAlignment="1">
      <alignment horizontal="left" vertical="center" wrapText="1"/>
    </xf>
    <xf numFmtId="0" fontId="21" fillId="2" borderId="4" xfId="0" applyFont="1" applyFill="1" applyBorder="1" applyAlignment="1">
      <alignment horizontal="left" vertical="center" wrapText="1"/>
    </xf>
    <xf numFmtId="49" fontId="4" fillId="5" borderId="4" xfId="0" applyNumberFormat="1" applyFont="1" applyFill="1" applyBorder="1" applyAlignment="1">
      <alignment horizontal="center"/>
    </xf>
    <xf numFmtId="0" fontId="4" fillId="5" borderId="4" xfId="0" applyFont="1" applyFill="1" applyBorder="1" applyAlignment="1">
      <alignment horizontal="center"/>
    </xf>
    <xf numFmtId="0" fontId="4" fillId="5" borderId="5" xfId="0" applyFont="1" applyFill="1" applyBorder="1" applyAlignment="1">
      <alignment horizontal="center"/>
    </xf>
  </cellXfs>
  <cellStyles count="2">
    <cellStyle name="Hipervínculo" xfId="1" builtinId="8"/>
    <cellStyle name="Normal" xfId="0" builtinId="0"/>
  </cellStyles>
  <dxfs count="0"/>
  <tableStyles count="0"/>
  <colors>
    <indexedColors>
      <rgbColor rgb="FF000000"/>
      <rgbColor rgb="FFFFFFFF"/>
      <rgbColor rgb="FFFF0000"/>
      <rgbColor rgb="FF00FF00"/>
      <rgbColor rgb="FF0000FF"/>
      <rgbColor rgb="FFFFFF00"/>
      <rgbColor rgb="FFFF00FF"/>
      <rgbColor rgb="FF00FFFF"/>
      <rgbColor rgb="FF000000"/>
      <rgbColor rgb="FF5E88B1"/>
      <rgbColor rgb="FFEEF3F4"/>
      <rgbColor rgb="FF0000FF"/>
      <rgbColor rgb="FF000090"/>
      <rgbColor rgb="FFFFFFFF"/>
      <rgbColor rgb="FFAAAAAA"/>
      <rgbColor rgb="FF660066"/>
      <rgbColor rgb="FF510319"/>
      <rgbColor rgb="FFF2F2F2"/>
      <rgbColor rgb="FF0000D4"/>
      <rgbColor rgb="FFD8D8D8"/>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EAB3B3"/>
      <color rgb="FFAAD2C7"/>
      <color rgb="FF004D7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microsoft.com/office/2017/10/relationships/person" Target="persons/perso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2.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png"/></Relationships>
</file>

<file path=xl/drawings/_rels/drawing15.xml.rels><?xml version="1.0" encoding="UTF-8" standalone="yes"?>
<Relationships xmlns="http://schemas.openxmlformats.org/package/2006/relationships"><Relationship Id="rId1" Type="http://schemas.openxmlformats.org/officeDocument/2006/relationships/image" Target="../media/image2.png"/></Relationships>
</file>

<file path=xl/drawings/_rels/drawing16.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2.png"/><Relationship Id="rId5" Type="http://schemas.openxmlformats.org/officeDocument/2006/relationships/image" Target="../media/image8.png"/><Relationship Id="rId4" Type="http://schemas.openxmlformats.org/officeDocument/2006/relationships/image" Target="../media/image7.png"/></Relationships>
</file>

<file path=xl/drawings/_rels/drawing17.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10</xdr:col>
      <xdr:colOff>57151</xdr:colOff>
      <xdr:row>2</xdr:row>
      <xdr:rowOff>38100</xdr:rowOff>
    </xdr:from>
    <xdr:to>
      <xdr:col>14</xdr:col>
      <xdr:colOff>556847</xdr:colOff>
      <xdr:row>26</xdr:row>
      <xdr:rowOff>66675</xdr:rowOff>
    </xdr:to>
    <xdr:pic>
      <xdr:nvPicPr>
        <xdr:cNvPr id="8" name="Imagen 7">
          <a:extLst>
            <a:ext uri="{FF2B5EF4-FFF2-40B4-BE49-F238E27FC236}">
              <a16:creationId xmlns:a16="http://schemas.microsoft.com/office/drawing/2014/main" id="{B93B1D94-9D4C-4B68-690F-06BB6EE0B4B1}"/>
            </a:ext>
          </a:extLst>
        </xdr:cNvPr>
        <xdr:cNvPicPr>
          <a:picLocks noChangeAspect="1"/>
        </xdr:cNvPicPr>
      </xdr:nvPicPr>
      <xdr:blipFill>
        <a:blip xmlns:r="http://schemas.openxmlformats.org/officeDocument/2006/relationships" r:embed="rId1"/>
        <a:stretch>
          <a:fillRect/>
        </a:stretch>
      </xdr:blipFill>
      <xdr:spPr>
        <a:xfrm>
          <a:off x="7667626" y="381000"/>
          <a:ext cx="2861896" cy="4619625"/>
        </a:xfrm>
        <a:prstGeom prst="rect">
          <a:avLst/>
        </a:prstGeom>
        <a:ln>
          <a:solidFill>
            <a:schemeClr val="tx2"/>
          </a:solidFill>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12</xdr:col>
      <xdr:colOff>95250</xdr:colOff>
      <xdr:row>1</xdr:row>
      <xdr:rowOff>57150</xdr:rowOff>
    </xdr:from>
    <xdr:to>
      <xdr:col>13</xdr:col>
      <xdr:colOff>533617</xdr:colOff>
      <xdr:row>9</xdr:row>
      <xdr:rowOff>110722</xdr:rowOff>
    </xdr:to>
    <xdr:pic>
      <xdr:nvPicPr>
        <xdr:cNvPr id="4" name="Imagen 3">
          <a:extLst>
            <a:ext uri="{FF2B5EF4-FFF2-40B4-BE49-F238E27FC236}">
              <a16:creationId xmlns:a16="http://schemas.microsoft.com/office/drawing/2014/main" id="{FE302DAA-6EFC-4832-B9C2-DDE90DB9CB38}"/>
            </a:ext>
          </a:extLst>
        </xdr:cNvPr>
        <xdr:cNvPicPr>
          <a:picLocks noChangeAspect="1"/>
        </xdr:cNvPicPr>
      </xdr:nvPicPr>
      <xdr:blipFill>
        <a:blip xmlns:r="http://schemas.openxmlformats.org/officeDocument/2006/relationships" r:embed="rId1"/>
        <a:stretch>
          <a:fillRect/>
        </a:stretch>
      </xdr:blipFill>
      <xdr:spPr>
        <a:xfrm>
          <a:off x="7448550" y="228600"/>
          <a:ext cx="1047967" cy="1482322"/>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11</xdr:col>
      <xdr:colOff>581025</xdr:colOff>
      <xdr:row>0</xdr:row>
      <xdr:rowOff>104775</xdr:rowOff>
    </xdr:from>
    <xdr:to>
      <xdr:col>13</xdr:col>
      <xdr:colOff>409792</xdr:colOff>
      <xdr:row>8</xdr:row>
      <xdr:rowOff>148822</xdr:rowOff>
    </xdr:to>
    <xdr:pic>
      <xdr:nvPicPr>
        <xdr:cNvPr id="3" name="Imagen 2">
          <a:extLst>
            <a:ext uri="{FF2B5EF4-FFF2-40B4-BE49-F238E27FC236}">
              <a16:creationId xmlns:a16="http://schemas.microsoft.com/office/drawing/2014/main" id="{D510631C-F776-4A70-9462-29CD70B02F9F}"/>
            </a:ext>
          </a:extLst>
        </xdr:cNvPr>
        <xdr:cNvPicPr>
          <a:picLocks noChangeAspect="1"/>
        </xdr:cNvPicPr>
      </xdr:nvPicPr>
      <xdr:blipFill>
        <a:blip xmlns:r="http://schemas.openxmlformats.org/officeDocument/2006/relationships" r:embed="rId1"/>
        <a:stretch>
          <a:fillRect/>
        </a:stretch>
      </xdr:blipFill>
      <xdr:spPr>
        <a:xfrm>
          <a:off x="7324725" y="104775"/>
          <a:ext cx="1047967" cy="1482322"/>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11</xdr:col>
      <xdr:colOff>409575</xdr:colOff>
      <xdr:row>2</xdr:row>
      <xdr:rowOff>0</xdr:rowOff>
    </xdr:from>
    <xdr:to>
      <xdr:col>13</xdr:col>
      <xdr:colOff>238342</xdr:colOff>
      <xdr:row>10</xdr:row>
      <xdr:rowOff>53572</xdr:rowOff>
    </xdr:to>
    <xdr:pic>
      <xdr:nvPicPr>
        <xdr:cNvPr id="3" name="Imagen 2">
          <a:extLst>
            <a:ext uri="{FF2B5EF4-FFF2-40B4-BE49-F238E27FC236}">
              <a16:creationId xmlns:a16="http://schemas.microsoft.com/office/drawing/2014/main" id="{2902D175-9087-4A5C-8B3E-E5E1B94ED470}"/>
            </a:ext>
          </a:extLst>
        </xdr:cNvPr>
        <xdr:cNvPicPr>
          <a:picLocks noChangeAspect="1"/>
        </xdr:cNvPicPr>
      </xdr:nvPicPr>
      <xdr:blipFill>
        <a:blip xmlns:r="http://schemas.openxmlformats.org/officeDocument/2006/relationships" r:embed="rId1"/>
        <a:stretch>
          <a:fillRect/>
        </a:stretch>
      </xdr:blipFill>
      <xdr:spPr>
        <a:xfrm>
          <a:off x="9753600" y="342900"/>
          <a:ext cx="1047967" cy="1482322"/>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12</xdr:col>
      <xdr:colOff>9525</xdr:colOff>
      <xdr:row>0</xdr:row>
      <xdr:rowOff>161925</xdr:rowOff>
    </xdr:from>
    <xdr:to>
      <xdr:col>13</xdr:col>
      <xdr:colOff>447892</xdr:colOff>
      <xdr:row>9</xdr:row>
      <xdr:rowOff>44047</xdr:rowOff>
    </xdr:to>
    <xdr:pic>
      <xdr:nvPicPr>
        <xdr:cNvPr id="3" name="Imagen 2">
          <a:extLst>
            <a:ext uri="{FF2B5EF4-FFF2-40B4-BE49-F238E27FC236}">
              <a16:creationId xmlns:a16="http://schemas.microsoft.com/office/drawing/2014/main" id="{CD251FAC-09C7-47F3-A642-503135F91BF1}"/>
            </a:ext>
          </a:extLst>
        </xdr:cNvPr>
        <xdr:cNvPicPr>
          <a:picLocks noChangeAspect="1"/>
        </xdr:cNvPicPr>
      </xdr:nvPicPr>
      <xdr:blipFill>
        <a:blip xmlns:r="http://schemas.openxmlformats.org/officeDocument/2006/relationships" r:embed="rId1"/>
        <a:stretch>
          <a:fillRect/>
        </a:stretch>
      </xdr:blipFill>
      <xdr:spPr>
        <a:xfrm>
          <a:off x="8029575" y="161925"/>
          <a:ext cx="1047967" cy="1482322"/>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19</xdr:col>
      <xdr:colOff>561975</xdr:colOff>
      <xdr:row>1</xdr:row>
      <xdr:rowOff>47625</xdr:rowOff>
    </xdr:from>
    <xdr:to>
      <xdr:col>20</xdr:col>
      <xdr:colOff>1000342</xdr:colOff>
      <xdr:row>9</xdr:row>
      <xdr:rowOff>101197</xdr:rowOff>
    </xdr:to>
    <xdr:pic>
      <xdr:nvPicPr>
        <xdr:cNvPr id="3" name="Imagen 2">
          <a:extLst>
            <a:ext uri="{FF2B5EF4-FFF2-40B4-BE49-F238E27FC236}">
              <a16:creationId xmlns:a16="http://schemas.microsoft.com/office/drawing/2014/main" id="{7897AD22-1B73-44D8-9713-F7254AED3CAC}"/>
            </a:ext>
          </a:extLst>
        </xdr:cNvPr>
        <xdr:cNvPicPr>
          <a:picLocks noChangeAspect="1"/>
        </xdr:cNvPicPr>
      </xdr:nvPicPr>
      <xdr:blipFill>
        <a:blip xmlns:r="http://schemas.openxmlformats.org/officeDocument/2006/relationships" r:embed="rId1"/>
        <a:stretch>
          <a:fillRect/>
        </a:stretch>
      </xdr:blipFill>
      <xdr:spPr>
        <a:xfrm>
          <a:off x="15906750" y="219075"/>
          <a:ext cx="1047967" cy="1482322"/>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12</xdr:col>
      <xdr:colOff>47625</xdr:colOff>
      <xdr:row>0</xdr:row>
      <xdr:rowOff>142875</xdr:rowOff>
    </xdr:from>
    <xdr:to>
      <xdr:col>13</xdr:col>
      <xdr:colOff>485992</xdr:colOff>
      <xdr:row>9</xdr:row>
      <xdr:rowOff>24997</xdr:rowOff>
    </xdr:to>
    <xdr:pic>
      <xdr:nvPicPr>
        <xdr:cNvPr id="3" name="Imagen 2">
          <a:extLst>
            <a:ext uri="{FF2B5EF4-FFF2-40B4-BE49-F238E27FC236}">
              <a16:creationId xmlns:a16="http://schemas.microsoft.com/office/drawing/2014/main" id="{C5C4508F-BCEE-47A8-9337-E0907801CC9B}"/>
            </a:ext>
          </a:extLst>
        </xdr:cNvPr>
        <xdr:cNvPicPr>
          <a:picLocks noChangeAspect="1"/>
        </xdr:cNvPicPr>
      </xdr:nvPicPr>
      <xdr:blipFill>
        <a:blip xmlns:r="http://schemas.openxmlformats.org/officeDocument/2006/relationships" r:embed="rId1"/>
        <a:stretch>
          <a:fillRect/>
        </a:stretch>
      </xdr:blipFill>
      <xdr:spPr>
        <a:xfrm>
          <a:off x="8315325" y="142875"/>
          <a:ext cx="1047967" cy="1482322"/>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xdr:from>
      <xdr:col>2</xdr:col>
      <xdr:colOff>44450</xdr:colOff>
      <xdr:row>16</xdr:row>
      <xdr:rowOff>12700</xdr:rowOff>
    </xdr:from>
    <xdr:to>
      <xdr:col>4</xdr:col>
      <xdr:colOff>279400</xdr:colOff>
      <xdr:row>17</xdr:row>
      <xdr:rowOff>101600</xdr:rowOff>
    </xdr:to>
    <xdr:pic>
      <xdr:nvPicPr>
        <xdr:cNvPr id="9" name="Imagen 8">
          <a:extLst>
            <a:ext uri="{FF2B5EF4-FFF2-40B4-BE49-F238E27FC236}">
              <a16:creationId xmlns:a16="http://schemas.microsoft.com/office/drawing/2014/main" id="{92F22AD8-CDC6-4284-9400-4C179718FEC3}"/>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066800" y="2705100"/>
          <a:ext cx="211455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69850</xdr:colOff>
      <xdr:row>18</xdr:row>
      <xdr:rowOff>107950</xdr:rowOff>
    </xdr:from>
    <xdr:to>
      <xdr:col>4</xdr:col>
      <xdr:colOff>19050</xdr:colOff>
      <xdr:row>21</xdr:row>
      <xdr:rowOff>50800</xdr:rowOff>
    </xdr:to>
    <xdr:pic>
      <xdr:nvPicPr>
        <xdr:cNvPr id="10" name="Imagen 9">
          <a:extLst>
            <a:ext uri="{FF2B5EF4-FFF2-40B4-BE49-F238E27FC236}">
              <a16:creationId xmlns:a16="http://schemas.microsoft.com/office/drawing/2014/main" id="{59FF3647-D9B9-439E-8DD5-961415051A62}"/>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092200" y="3117850"/>
          <a:ext cx="1828800" cy="419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69850</xdr:colOff>
      <xdr:row>23</xdr:row>
      <xdr:rowOff>139700</xdr:rowOff>
    </xdr:from>
    <xdr:to>
      <xdr:col>4</xdr:col>
      <xdr:colOff>19050</xdr:colOff>
      <xdr:row>25</xdr:row>
      <xdr:rowOff>69850</xdr:rowOff>
    </xdr:to>
    <xdr:pic>
      <xdr:nvPicPr>
        <xdr:cNvPr id="11" name="Imagen 10">
          <a:extLst>
            <a:ext uri="{FF2B5EF4-FFF2-40B4-BE49-F238E27FC236}">
              <a16:creationId xmlns:a16="http://schemas.microsoft.com/office/drawing/2014/main" id="{5C85CB8B-D7F9-40D2-A12D-06A2D7C13C5E}"/>
            </a:ext>
          </a:extLst>
        </xdr:cNvPr>
        <xdr:cNvPicPr>
          <a:picLocks noChangeAspect="1" noChangeArrowheads="1"/>
        </xdr:cNvPicPr>
      </xdr:nvPicPr>
      <xdr:blipFill>
        <a:blip xmlns:r="http://schemas.openxmlformats.org/officeDocument/2006/relationships" r:embed="rId3">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092200" y="3943350"/>
          <a:ext cx="182880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30</xdr:row>
      <xdr:rowOff>0</xdr:rowOff>
    </xdr:from>
    <xdr:to>
      <xdr:col>4</xdr:col>
      <xdr:colOff>374650</xdr:colOff>
      <xdr:row>31</xdr:row>
      <xdr:rowOff>88900</xdr:rowOff>
    </xdr:to>
    <xdr:pic>
      <xdr:nvPicPr>
        <xdr:cNvPr id="12" name="Imagen 11">
          <a:extLst>
            <a:ext uri="{FF2B5EF4-FFF2-40B4-BE49-F238E27FC236}">
              <a16:creationId xmlns:a16="http://schemas.microsoft.com/office/drawing/2014/main" id="{955DFC26-BE69-48BD-9450-C2A3CB4F7E77}"/>
            </a:ext>
          </a:extLst>
        </xdr:cNvPr>
        <xdr:cNvPicPr>
          <a:picLocks noChangeAspect="1" noChangeArrowheads="1"/>
        </xdr:cNvPicPr>
      </xdr:nvPicPr>
      <xdr:blipFill>
        <a:blip xmlns:r="http://schemas.openxmlformats.org/officeDocument/2006/relationships" r:embed="rId4">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022350" y="4914900"/>
          <a:ext cx="225425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32</xdr:row>
      <xdr:rowOff>0</xdr:rowOff>
    </xdr:from>
    <xdr:to>
      <xdr:col>2</xdr:col>
      <xdr:colOff>654050</xdr:colOff>
      <xdr:row>33</xdr:row>
      <xdr:rowOff>88900</xdr:rowOff>
    </xdr:to>
    <xdr:pic>
      <xdr:nvPicPr>
        <xdr:cNvPr id="13" name="Imagen 12">
          <a:extLst>
            <a:ext uri="{FF2B5EF4-FFF2-40B4-BE49-F238E27FC236}">
              <a16:creationId xmlns:a16="http://schemas.microsoft.com/office/drawing/2014/main" id="{D730A90F-9BC9-4E6B-976F-9647BD1012CA}"/>
            </a:ext>
          </a:extLst>
        </xdr:cNvPr>
        <xdr:cNvPicPr>
          <a:picLocks noChangeAspect="1" noChangeArrowheads="1"/>
        </xdr:cNvPicPr>
      </xdr:nvPicPr>
      <xdr:blipFill>
        <a:blip xmlns:r="http://schemas.openxmlformats.org/officeDocument/2006/relationships" r:embed="rId5">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022350" y="5232400"/>
          <a:ext cx="65405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142875</xdr:colOff>
      <xdr:row>1</xdr:row>
      <xdr:rowOff>76200</xdr:rowOff>
    </xdr:from>
    <xdr:to>
      <xdr:col>12</xdr:col>
      <xdr:colOff>1190842</xdr:colOff>
      <xdr:row>10</xdr:row>
      <xdr:rowOff>24997</xdr:rowOff>
    </xdr:to>
    <xdr:pic>
      <xdr:nvPicPr>
        <xdr:cNvPr id="3" name="Imagen 2">
          <a:extLst>
            <a:ext uri="{FF2B5EF4-FFF2-40B4-BE49-F238E27FC236}">
              <a16:creationId xmlns:a16="http://schemas.microsoft.com/office/drawing/2014/main" id="{823F42B3-B78C-47C8-A8E2-206BF055A856}"/>
            </a:ext>
          </a:extLst>
        </xdr:cNvPr>
        <xdr:cNvPicPr>
          <a:picLocks noChangeAspect="1"/>
        </xdr:cNvPicPr>
      </xdr:nvPicPr>
      <xdr:blipFill>
        <a:blip xmlns:r="http://schemas.openxmlformats.org/officeDocument/2006/relationships" r:embed="rId6"/>
        <a:stretch>
          <a:fillRect/>
        </a:stretch>
      </xdr:blipFill>
      <xdr:spPr>
        <a:xfrm>
          <a:off x="7820025" y="238125"/>
          <a:ext cx="1047967" cy="1482322"/>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11</xdr:col>
      <xdr:colOff>495300</xdr:colOff>
      <xdr:row>1</xdr:row>
      <xdr:rowOff>28575</xdr:rowOff>
    </xdr:from>
    <xdr:to>
      <xdr:col>12</xdr:col>
      <xdr:colOff>933667</xdr:colOff>
      <xdr:row>9</xdr:row>
      <xdr:rowOff>139297</xdr:rowOff>
    </xdr:to>
    <xdr:pic>
      <xdr:nvPicPr>
        <xdr:cNvPr id="3" name="Imagen 2">
          <a:extLst>
            <a:ext uri="{FF2B5EF4-FFF2-40B4-BE49-F238E27FC236}">
              <a16:creationId xmlns:a16="http://schemas.microsoft.com/office/drawing/2014/main" id="{74A20B9D-33D6-4192-BD9B-5D94E52F80BA}"/>
            </a:ext>
          </a:extLst>
        </xdr:cNvPr>
        <xdr:cNvPicPr>
          <a:picLocks noChangeAspect="1"/>
        </xdr:cNvPicPr>
      </xdr:nvPicPr>
      <xdr:blipFill>
        <a:blip xmlns:r="http://schemas.openxmlformats.org/officeDocument/2006/relationships" r:embed="rId1"/>
        <a:stretch>
          <a:fillRect/>
        </a:stretch>
      </xdr:blipFill>
      <xdr:spPr>
        <a:xfrm>
          <a:off x="7562850" y="190500"/>
          <a:ext cx="1047967" cy="148232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14</xdr:col>
      <xdr:colOff>238126</xdr:colOff>
      <xdr:row>0</xdr:row>
      <xdr:rowOff>114301</xdr:rowOff>
    </xdr:from>
    <xdr:to>
      <xdr:col>15</xdr:col>
      <xdr:colOff>504628</xdr:colOff>
      <xdr:row>9</xdr:row>
      <xdr:rowOff>0</xdr:rowOff>
    </xdr:to>
    <xdr:pic>
      <xdr:nvPicPr>
        <xdr:cNvPr id="3" name="Imagen 2">
          <a:extLst>
            <a:ext uri="{FF2B5EF4-FFF2-40B4-BE49-F238E27FC236}">
              <a16:creationId xmlns:a16="http://schemas.microsoft.com/office/drawing/2014/main" id="{C53CBB77-75B7-E410-9264-406D527B380E}"/>
            </a:ext>
          </a:extLst>
        </xdr:cNvPr>
        <xdr:cNvPicPr>
          <a:picLocks noChangeAspect="1"/>
        </xdr:cNvPicPr>
      </xdr:nvPicPr>
      <xdr:blipFill>
        <a:blip xmlns:r="http://schemas.openxmlformats.org/officeDocument/2006/relationships" r:embed="rId1"/>
        <a:stretch>
          <a:fillRect/>
        </a:stretch>
      </xdr:blipFill>
      <xdr:spPr>
        <a:xfrm>
          <a:off x="8648701" y="114301"/>
          <a:ext cx="1028502" cy="148589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12</xdr:col>
      <xdr:colOff>419100</xdr:colOff>
      <xdr:row>1</xdr:row>
      <xdr:rowOff>66675</xdr:rowOff>
    </xdr:from>
    <xdr:to>
      <xdr:col>14</xdr:col>
      <xdr:colOff>295492</xdr:colOff>
      <xdr:row>9</xdr:row>
      <xdr:rowOff>164895</xdr:rowOff>
    </xdr:to>
    <xdr:pic>
      <xdr:nvPicPr>
        <xdr:cNvPr id="4" name="Imagen 3">
          <a:extLst>
            <a:ext uri="{FF2B5EF4-FFF2-40B4-BE49-F238E27FC236}">
              <a16:creationId xmlns:a16="http://schemas.microsoft.com/office/drawing/2014/main" id="{7F778C62-59D6-43AB-BE03-14C7C1365D7F}"/>
            </a:ext>
          </a:extLst>
        </xdr:cNvPr>
        <xdr:cNvPicPr>
          <a:picLocks noChangeAspect="1"/>
        </xdr:cNvPicPr>
      </xdr:nvPicPr>
      <xdr:blipFill>
        <a:blip xmlns:r="http://schemas.openxmlformats.org/officeDocument/2006/relationships" r:embed="rId1"/>
        <a:stretch>
          <a:fillRect/>
        </a:stretch>
      </xdr:blipFill>
      <xdr:spPr>
        <a:xfrm>
          <a:off x="7343775" y="238125"/>
          <a:ext cx="1057492" cy="152697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13</xdr:col>
      <xdr:colOff>228600</xdr:colOff>
      <xdr:row>1</xdr:row>
      <xdr:rowOff>9525</xdr:rowOff>
    </xdr:from>
    <xdr:to>
      <xdr:col>15</xdr:col>
      <xdr:colOff>104992</xdr:colOff>
      <xdr:row>9</xdr:row>
      <xdr:rowOff>69645</xdr:rowOff>
    </xdr:to>
    <xdr:pic>
      <xdr:nvPicPr>
        <xdr:cNvPr id="4" name="Imagen 3">
          <a:extLst>
            <a:ext uri="{FF2B5EF4-FFF2-40B4-BE49-F238E27FC236}">
              <a16:creationId xmlns:a16="http://schemas.microsoft.com/office/drawing/2014/main" id="{5DCD8E4D-1103-40D3-AE46-C4472F17D893}"/>
            </a:ext>
          </a:extLst>
        </xdr:cNvPr>
        <xdr:cNvPicPr>
          <a:picLocks noChangeAspect="1"/>
        </xdr:cNvPicPr>
      </xdr:nvPicPr>
      <xdr:blipFill>
        <a:blip xmlns:r="http://schemas.openxmlformats.org/officeDocument/2006/relationships" r:embed="rId1"/>
        <a:stretch>
          <a:fillRect/>
        </a:stretch>
      </xdr:blipFill>
      <xdr:spPr>
        <a:xfrm>
          <a:off x="8572500" y="180975"/>
          <a:ext cx="1057492" cy="152697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495300</xdr:colOff>
      <xdr:row>30</xdr:row>
      <xdr:rowOff>107950</xdr:rowOff>
    </xdr:from>
    <xdr:to>
      <xdr:col>4</xdr:col>
      <xdr:colOff>857342</xdr:colOff>
      <xdr:row>34</xdr:row>
      <xdr:rowOff>57184</xdr:rowOff>
    </xdr:to>
    <xdr:pic>
      <xdr:nvPicPr>
        <xdr:cNvPr id="2" name="Imagen 1">
          <a:extLst>
            <a:ext uri="{FF2B5EF4-FFF2-40B4-BE49-F238E27FC236}">
              <a16:creationId xmlns:a16="http://schemas.microsoft.com/office/drawing/2014/main" id="{DF6F5DC7-3EDE-D95C-9D3D-3056463A5198}"/>
            </a:ext>
          </a:extLst>
        </xdr:cNvPr>
        <xdr:cNvPicPr>
          <a:picLocks noChangeAspect="1"/>
        </xdr:cNvPicPr>
      </xdr:nvPicPr>
      <xdr:blipFill>
        <a:blip xmlns:r="http://schemas.openxmlformats.org/officeDocument/2006/relationships" r:embed="rId1"/>
        <a:stretch>
          <a:fillRect/>
        </a:stretch>
      </xdr:blipFill>
      <xdr:spPr>
        <a:xfrm>
          <a:off x="1587500" y="6115050"/>
          <a:ext cx="1797142" cy="654084"/>
        </a:xfrm>
        <a:prstGeom prst="rect">
          <a:avLst/>
        </a:prstGeom>
      </xdr:spPr>
    </xdr:pic>
    <xdr:clientData/>
  </xdr:twoCellAnchor>
  <xdr:twoCellAnchor editAs="oneCell">
    <xdr:from>
      <xdr:col>11</xdr:col>
      <xdr:colOff>885825</xdr:colOff>
      <xdr:row>0</xdr:row>
      <xdr:rowOff>133350</xdr:rowOff>
    </xdr:from>
    <xdr:to>
      <xdr:col>11</xdr:col>
      <xdr:colOff>1943317</xdr:colOff>
      <xdr:row>9</xdr:row>
      <xdr:rowOff>126795</xdr:rowOff>
    </xdr:to>
    <xdr:pic>
      <xdr:nvPicPr>
        <xdr:cNvPr id="5" name="Imagen 4">
          <a:extLst>
            <a:ext uri="{FF2B5EF4-FFF2-40B4-BE49-F238E27FC236}">
              <a16:creationId xmlns:a16="http://schemas.microsoft.com/office/drawing/2014/main" id="{E2D0C964-458D-4D6D-BD2D-58C0E9C7F81B}"/>
            </a:ext>
          </a:extLst>
        </xdr:cNvPr>
        <xdr:cNvPicPr>
          <a:picLocks noChangeAspect="1"/>
        </xdr:cNvPicPr>
      </xdr:nvPicPr>
      <xdr:blipFill>
        <a:blip xmlns:r="http://schemas.openxmlformats.org/officeDocument/2006/relationships" r:embed="rId2"/>
        <a:stretch>
          <a:fillRect/>
        </a:stretch>
      </xdr:blipFill>
      <xdr:spPr>
        <a:xfrm>
          <a:off x="10858500" y="133350"/>
          <a:ext cx="1057492" cy="152697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12</xdr:col>
      <xdr:colOff>19050</xdr:colOff>
      <xdr:row>0</xdr:row>
      <xdr:rowOff>123825</xdr:rowOff>
    </xdr:from>
    <xdr:to>
      <xdr:col>13</xdr:col>
      <xdr:colOff>485992</xdr:colOff>
      <xdr:row>9</xdr:row>
      <xdr:rowOff>50595</xdr:rowOff>
    </xdr:to>
    <xdr:pic>
      <xdr:nvPicPr>
        <xdr:cNvPr id="4" name="Imagen 3">
          <a:extLst>
            <a:ext uri="{FF2B5EF4-FFF2-40B4-BE49-F238E27FC236}">
              <a16:creationId xmlns:a16="http://schemas.microsoft.com/office/drawing/2014/main" id="{B47102B2-5E4E-4B17-A921-C709B94702C1}"/>
            </a:ext>
          </a:extLst>
        </xdr:cNvPr>
        <xdr:cNvPicPr>
          <a:picLocks noChangeAspect="1"/>
        </xdr:cNvPicPr>
      </xdr:nvPicPr>
      <xdr:blipFill>
        <a:blip xmlns:r="http://schemas.openxmlformats.org/officeDocument/2006/relationships" r:embed="rId1"/>
        <a:stretch>
          <a:fillRect/>
        </a:stretch>
      </xdr:blipFill>
      <xdr:spPr>
        <a:xfrm>
          <a:off x="7572375" y="123825"/>
          <a:ext cx="1057492" cy="152697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12</xdr:col>
      <xdr:colOff>0</xdr:colOff>
      <xdr:row>0</xdr:row>
      <xdr:rowOff>152400</xdr:rowOff>
    </xdr:from>
    <xdr:to>
      <xdr:col>13</xdr:col>
      <xdr:colOff>466942</xdr:colOff>
      <xdr:row>9</xdr:row>
      <xdr:rowOff>79170</xdr:rowOff>
    </xdr:to>
    <xdr:pic>
      <xdr:nvPicPr>
        <xdr:cNvPr id="4" name="Imagen 3">
          <a:extLst>
            <a:ext uri="{FF2B5EF4-FFF2-40B4-BE49-F238E27FC236}">
              <a16:creationId xmlns:a16="http://schemas.microsoft.com/office/drawing/2014/main" id="{774E519A-6C72-45E8-A19B-E427ECD94C52}"/>
            </a:ext>
          </a:extLst>
        </xdr:cNvPr>
        <xdr:cNvPicPr>
          <a:picLocks noChangeAspect="1"/>
        </xdr:cNvPicPr>
      </xdr:nvPicPr>
      <xdr:blipFill>
        <a:blip xmlns:r="http://schemas.openxmlformats.org/officeDocument/2006/relationships" r:embed="rId1"/>
        <a:stretch>
          <a:fillRect/>
        </a:stretch>
      </xdr:blipFill>
      <xdr:spPr>
        <a:xfrm>
          <a:off x="7553325" y="152400"/>
          <a:ext cx="1057492" cy="152697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12</xdr:col>
      <xdr:colOff>19050</xdr:colOff>
      <xdr:row>1</xdr:row>
      <xdr:rowOff>0</xdr:rowOff>
    </xdr:from>
    <xdr:to>
      <xdr:col>13</xdr:col>
      <xdr:colOff>485992</xdr:colOff>
      <xdr:row>9</xdr:row>
      <xdr:rowOff>98220</xdr:rowOff>
    </xdr:to>
    <xdr:pic>
      <xdr:nvPicPr>
        <xdr:cNvPr id="4" name="Imagen 3">
          <a:extLst>
            <a:ext uri="{FF2B5EF4-FFF2-40B4-BE49-F238E27FC236}">
              <a16:creationId xmlns:a16="http://schemas.microsoft.com/office/drawing/2014/main" id="{C1BB6D47-E5A9-4238-93FB-434C55D83E6D}"/>
            </a:ext>
          </a:extLst>
        </xdr:cNvPr>
        <xdr:cNvPicPr>
          <a:picLocks noChangeAspect="1"/>
        </xdr:cNvPicPr>
      </xdr:nvPicPr>
      <xdr:blipFill>
        <a:blip xmlns:r="http://schemas.openxmlformats.org/officeDocument/2006/relationships" r:embed="rId1"/>
        <a:stretch>
          <a:fillRect/>
        </a:stretch>
      </xdr:blipFill>
      <xdr:spPr>
        <a:xfrm>
          <a:off x="7572375" y="171450"/>
          <a:ext cx="1057492" cy="152697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12</xdr:col>
      <xdr:colOff>520899</xdr:colOff>
      <xdr:row>2</xdr:row>
      <xdr:rowOff>74414</xdr:rowOff>
    </xdr:from>
    <xdr:to>
      <xdr:col>14</xdr:col>
      <xdr:colOff>387766</xdr:colOff>
      <xdr:row>10</xdr:row>
      <xdr:rowOff>127986</xdr:rowOff>
    </xdr:to>
    <xdr:pic>
      <xdr:nvPicPr>
        <xdr:cNvPr id="3" name="Imagen 2">
          <a:extLst>
            <a:ext uri="{FF2B5EF4-FFF2-40B4-BE49-F238E27FC236}">
              <a16:creationId xmlns:a16="http://schemas.microsoft.com/office/drawing/2014/main" id="{E88FA11B-E562-4497-B672-D3E5768318F5}"/>
            </a:ext>
          </a:extLst>
        </xdr:cNvPr>
        <xdr:cNvPicPr>
          <a:picLocks noChangeAspect="1"/>
        </xdr:cNvPicPr>
      </xdr:nvPicPr>
      <xdr:blipFill>
        <a:blip xmlns:r="http://schemas.openxmlformats.org/officeDocument/2006/relationships" r:embed="rId1"/>
        <a:stretch>
          <a:fillRect/>
        </a:stretch>
      </xdr:blipFill>
      <xdr:spPr>
        <a:xfrm>
          <a:off x="8006954" y="431602"/>
          <a:ext cx="1057492" cy="1526970"/>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Lora, Eduardo" id="{F41BEC4E-C0BA-F441-92B6-06373B0A1B85}" userId="S::eduardo_lora@hks.harvard.edu::dbb5abfb-2af5-4762-baef-f7b9de329ed7" providerId="AD"/>
</personList>
</file>

<file path=xl/theme/theme1.xml><?xml version="1.0" encoding="utf-8"?>
<a:theme xmlns:a="http://schemas.openxmlformats.org/drawingml/2006/main" name="Tema de Office">
  <a:themeElements>
    <a:clrScheme name="Tema de Office">
      <a:dk1>
        <a:srgbClr val="000000"/>
      </a:dk1>
      <a:lt1>
        <a:srgbClr val="FFFFFF"/>
      </a:lt1>
      <a:dk2>
        <a:srgbClr val="A7A7A7"/>
      </a:dk2>
      <a:lt2>
        <a:srgbClr val="535353"/>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FF00FF"/>
      </a:folHlink>
    </a:clrScheme>
    <a:fontScheme name="Tema de Office">
      <a:majorFont>
        <a:latin typeface="Helvetica Neue"/>
        <a:ea typeface="Helvetica Neue"/>
        <a:cs typeface="Helvetica Neue"/>
      </a:majorFont>
      <a:minorFont>
        <a:latin typeface="Helvetica Neue"/>
        <a:ea typeface="Helvetica Neue"/>
        <a:cs typeface="Helvetica Neue"/>
      </a:minorFont>
    </a:fontScheme>
    <a:fmtScheme name="Tema de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outerShdw blurRad="38100" dist="20000" dir="5400000" rotWithShape="0">
              <a:srgbClr val="000000">
                <a:alpha val="38000"/>
              </a:srgbClr>
            </a:outerShdw>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sp3d/>
      </a:spPr>
      <a:bodyPr rot="0" spcFirstLastPara="1" vertOverflow="overflow" horzOverflow="overflow" vert="horz" wrap="square" lIns="45719" tIns="45719" rIns="45719" bIns="45719"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25400" cap="flat">
          <a:solidFill>
            <a:schemeClr val="accent1"/>
          </a:solidFill>
          <a:prstDash val="solid"/>
          <a:round/>
        </a:ln>
        <a:effectLst>
          <a:outerShdw blurRad="38100" dist="20000" dir="5400000" rotWithShape="0">
            <a:srgbClr val="000000">
              <a:alpha val="38000"/>
            </a:srgbClr>
          </a:outerShdw>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9" tIns="45719" rIns="45719" bIns="45719"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E21" dT="2023-04-19T13:33:44.20" personId="{F41BEC4E-C0BA-F441-92B6-06373B0A1B85}" id="{0C7BE59C-D7A0-7948-B762-7568134344F8}">
    <text>Chequear que sí está cogiendo los datos de las mujeres</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4.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4.xml"/><Relationship Id="rId4" Type="http://schemas.microsoft.com/office/2017/10/relationships/threadedComment" Target="../threadedComments/threadedComment1.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6.bin"/></Relationships>
</file>

<file path=xl/worksheets/_rels/sheet18.xml.rels><?xml version="1.0" encoding="UTF-8" standalone="yes"?>
<Relationships xmlns="http://schemas.openxmlformats.org/package/2006/relationships"><Relationship Id="rId2" Type="http://schemas.openxmlformats.org/officeDocument/2006/relationships/hyperlink" Target="http://esa.un.org/unpp/" TargetMode="External"/><Relationship Id="rId1" Type="http://schemas.openxmlformats.org/officeDocument/2006/relationships/hyperlink" Target="http://www.dane.gov.co/inf_est/inf_est.htm"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36"/>
  <sheetViews>
    <sheetView showGridLines="0" tabSelected="1" zoomScaleNormal="100" workbookViewId="0">
      <selection activeCell="Q17" sqref="Q17"/>
    </sheetView>
  </sheetViews>
  <sheetFormatPr baseColWidth="10" defaultColWidth="8.85546875" defaultRowHeight="12.75" customHeight="1"/>
  <cols>
    <col min="1" max="1" width="8.5703125" style="1" customWidth="1"/>
    <col min="2" max="2" width="6.42578125" style="1" customWidth="1"/>
    <col min="3" max="3" width="1.42578125" style="1" customWidth="1"/>
    <col min="4" max="4" width="14.5703125" style="1" customWidth="1"/>
    <col min="5" max="5" width="15.42578125" style="1" customWidth="1"/>
    <col min="6" max="8" width="8.85546875" style="1" customWidth="1"/>
    <col min="9" max="9" width="32.5703125" style="1" customWidth="1"/>
    <col min="10" max="10" width="8.5703125" style="1" customWidth="1"/>
    <col min="11" max="15" width="8.85546875" style="1" customWidth="1"/>
    <col min="16" max="16" width="8.85546875" style="282" customWidth="1"/>
    <col min="17" max="17" width="8.85546875" style="1" customWidth="1"/>
    <col min="18" max="16384" width="8.85546875" style="1"/>
  </cols>
  <sheetData>
    <row r="1" spans="1:16" ht="13.7" customHeight="1">
      <c r="A1" s="2"/>
      <c r="B1" s="3"/>
      <c r="C1" s="3"/>
      <c r="D1" s="3"/>
      <c r="E1" s="3"/>
      <c r="F1" s="3"/>
      <c r="G1" s="3"/>
      <c r="H1" s="3"/>
      <c r="I1" s="3"/>
      <c r="J1" s="3"/>
      <c r="K1" s="3"/>
      <c r="L1" s="3"/>
      <c r="M1" s="3"/>
      <c r="N1" s="3"/>
      <c r="O1" s="3"/>
      <c r="P1" s="5"/>
    </row>
    <row r="2" spans="1:16" ht="13.7" customHeight="1">
      <c r="A2" s="4"/>
      <c r="B2" s="5"/>
      <c r="C2" s="5"/>
      <c r="D2" s="5"/>
      <c r="E2" s="5"/>
      <c r="F2" s="5"/>
      <c r="G2" s="5"/>
      <c r="H2" s="5"/>
      <c r="I2" s="6" t="s">
        <v>2</v>
      </c>
      <c r="J2" s="7"/>
      <c r="K2" s="7"/>
      <c r="L2" s="7"/>
      <c r="M2" s="5"/>
      <c r="N2" s="5"/>
      <c r="O2" s="5"/>
      <c r="P2" s="5"/>
    </row>
    <row r="3" spans="1:16" ht="13.7" customHeight="1">
      <c r="A3" s="4"/>
      <c r="B3" s="5"/>
      <c r="C3" s="5"/>
      <c r="D3" s="5"/>
      <c r="E3" s="5"/>
      <c r="F3" s="5"/>
      <c r="G3" s="5"/>
      <c r="H3" s="5"/>
      <c r="I3" s="5"/>
      <c r="J3" s="5"/>
      <c r="K3" s="5"/>
      <c r="L3" s="5"/>
      <c r="M3" s="5"/>
      <c r="N3" s="5"/>
      <c r="O3" s="5"/>
      <c r="P3" s="5"/>
    </row>
    <row r="4" spans="1:16" ht="20.25" customHeight="1">
      <c r="A4" s="4"/>
      <c r="B4" s="309" t="s">
        <v>0</v>
      </c>
      <c r="C4" s="310"/>
      <c r="D4" s="310"/>
      <c r="E4" s="310"/>
      <c r="F4" s="310"/>
      <c r="G4" s="272"/>
      <c r="H4" s="272"/>
      <c r="I4" s="272"/>
      <c r="J4" s="8"/>
      <c r="K4" s="8"/>
      <c r="L4" s="8"/>
      <c r="M4" s="5"/>
      <c r="N4" s="5"/>
      <c r="O4" s="5"/>
      <c r="P4" s="5"/>
    </row>
    <row r="5" spans="1:16" ht="13.7" customHeight="1">
      <c r="A5" s="4"/>
      <c r="B5" s="9"/>
      <c r="C5" s="10"/>
      <c r="D5" s="11"/>
      <c r="E5" s="11"/>
      <c r="F5" s="9"/>
      <c r="G5" s="9"/>
      <c r="H5" s="5"/>
      <c r="I5" s="5"/>
      <c r="J5" s="5"/>
      <c r="K5" s="5"/>
      <c r="L5" s="5"/>
      <c r="M5" s="5"/>
      <c r="N5" s="5"/>
      <c r="O5" s="5"/>
      <c r="P5" s="5"/>
    </row>
    <row r="6" spans="1:16" ht="18.75" customHeight="1">
      <c r="A6" s="4"/>
      <c r="B6" s="307" t="s">
        <v>1</v>
      </c>
      <c r="C6" s="308"/>
      <c r="D6" s="308"/>
      <c r="E6" s="308"/>
      <c r="F6" s="308"/>
      <c r="G6" s="308"/>
      <c r="H6" s="308"/>
      <c r="I6" s="308"/>
      <c r="J6" s="5"/>
      <c r="K6" s="5"/>
      <c r="L6" s="5"/>
      <c r="M6" s="5"/>
      <c r="N6" s="5"/>
      <c r="O6" s="5"/>
      <c r="P6" s="5"/>
    </row>
    <row r="7" spans="1:16" ht="13.7" customHeight="1">
      <c r="A7" s="4"/>
      <c r="B7" s="12"/>
      <c r="C7" s="13"/>
      <c r="D7" s="14"/>
      <c r="E7" s="15"/>
      <c r="F7" s="16"/>
      <c r="G7" s="16"/>
      <c r="H7" s="16"/>
      <c r="I7" s="16"/>
      <c r="J7" s="5"/>
      <c r="K7" s="5"/>
      <c r="L7" s="5"/>
      <c r="M7" s="5"/>
      <c r="N7" s="5"/>
      <c r="O7" s="5"/>
      <c r="P7" s="5"/>
    </row>
    <row r="8" spans="1:16" ht="15" customHeight="1">
      <c r="A8" s="4"/>
      <c r="B8" s="17">
        <f>B7+1</f>
        <v>1</v>
      </c>
      <c r="C8" s="13" t="s">
        <v>3</v>
      </c>
      <c r="D8" s="270" t="s">
        <v>171</v>
      </c>
      <c r="E8" s="269" t="s">
        <v>170</v>
      </c>
      <c r="F8" s="16"/>
      <c r="G8" s="16"/>
      <c r="H8" s="16"/>
      <c r="I8" s="16"/>
      <c r="J8" s="18"/>
      <c r="K8" s="18"/>
      <c r="L8" s="18"/>
      <c r="M8" s="19"/>
      <c r="N8" s="5"/>
      <c r="O8" s="5"/>
      <c r="P8" s="5"/>
    </row>
    <row r="9" spans="1:16" ht="15" customHeight="1">
      <c r="A9" s="4"/>
      <c r="B9" s="20">
        <v>2</v>
      </c>
      <c r="C9" s="21" t="s">
        <v>4</v>
      </c>
      <c r="D9" s="270" t="s">
        <v>172</v>
      </c>
      <c r="E9" s="270" t="s">
        <v>186</v>
      </c>
      <c r="F9" s="16"/>
      <c r="G9" s="16"/>
      <c r="H9" s="16"/>
      <c r="I9" s="16"/>
      <c r="J9" s="18"/>
      <c r="K9" s="18"/>
      <c r="L9" s="18"/>
      <c r="M9" s="19"/>
      <c r="N9" s="5"/>
      <c r="O9" s="5"/>
      <c r="P9" s="5"/>
    </row>
    <row r="10" spans="1:16" ht="15" customHeight="1">
      <c r="A10" s="4"/>
      <c r="B10" s="20">
        <v>3</v>
      </c>
      <c r="C10" s="21" t="s">
        <v>5</v>
      </c>
      <c r="D10" s="270" t="s">
        <v>173</v>
      </c>
      <c r="E10" s="270" t="s">
        <v>187</v>
      </c>
      <c r="F10" s="16"/>
      <c r="G10" s="16"/>
      <c r="H10" s="16"/>
      <c r="I10" s="16"/>
      <c r="J10" s="18"/>
      <c r="K10" s="18"/>
      <c r="L10" s="18"/>
      <c r="M10" s="19"/>
      <c r="N10" s="5"/>
      <c r="O10" s="5"/>
      <c r="P10" s="5"/>
    </row>
    <row r="11" spans="1:16" ht="15" customHeight="1">
      <c r="A11" s="4"/>
      <c r="B11" s="20">
        <v>4</v>
      </c>
      <c r="C11" s="21" t="s">
        <v>6</v>
      </c>
      <c r="D11" s="270" t="s">
        <v>174</v>
      </c>
      <c r="E11" s="270" t="s">
        <v>188</v>
      </c>
      <c r="F11" s="16"/>
      <c r="G11" s="16"/>
      <c r="H11" s="16"/>
      <c r="I11" s="16"/>
      <c r="J11" s="18"/>
      <c r="K11" s="18"/>
      <c r="L11" s="18"/>
      <c r="M11" s="19"/>
      <c r="N11" s="5"/>
      <c r="O11" s="5"/>
      <c r="P11" s="5"/>
    </row>
    <row r="12" spans="1:16" ht="15" customHeight="1">
      <c r="A12" s="4"/>
      <c r="B12" s="20">
        <v>5</v>
      </c>
      <c r="C12" s="21" t="s">
        <v>7</v>
      </c>
      <c r="D12" s="270" t="s">
        <v>175</v>
      </c>
      <c r="E12" s="270" t="s">
        <v>167</v>
      </c>
      <c r="F12" s="16"/>
      <c r="G12" s="16"/>
      <c r="H12" s="16"/>
      <c r="I12" s="16"/>
      <c r="J12" s="18"/>
      <c r="K12" s="18"/>
      <c r="L12" s="18"/>
      <c r="M12" s="19"/>
      <c r="N12" s="5"/>
      <c r="O12" s="5"/>
      <c r="P12" s="5"/>
    </row>
    <row r="13" spans="1:16" ht="15" customHeight="1">
      <c r="A13" s="4"/>
      <c r="B13" s="20">
        <v>6</v>
      </c>
      <c r="C13" s="21" t="s">
        <v>8</v>
      </c>
      <c r="D13" s="270" t="s">
        <v>176</v>
      </c>
      <c r="E13" s="270" t="s">
        <v>168</v>
      </c>
      <c r="F13" s="16"/>
      <c r="G13" s="16"/>
      <c r="H13" s="16"/>
      <c r="I13" s="16"/>
      <c r="J13" s="18"/>
      <c r="K13" s="18"/>
      <c r="L13" s="18"/>
      <c r="M13" s="19"/>
      <c r="N13" s="5"/>
      <c r="O13" s="5"/>
      <c r="P13" s="5"/>
    </row>
    <row r="14" spans="1:16" ht="15" customHeight="1">
      <c r="A14" s="4"/>
      <c r="B14" s="20">
        <v>7</v>
      </c>
      <c r="C14" s="21" t="s">
        <v>9</v>
      </c>
      <c r="D14" s="270" t="s">
        <v>177</v>
      </c>
      <c r="E14" s="270" t="s">
        <v>189</v>
      </c>
      <c r="F14" s="16"/>
      <c r="G14" s="16"/>
      <c r="H14" s="16"/>
      <c r="I14" s="16"/>
      <c r="J14" s="18"/>
      <c r="K14" s="18"/>
      <c r="L14" s="18"/>
      <c r="M14" s="19"/>
      <c r="N14" s="5"/>
      <c r="O14" s="5"/>
      <c r="P14" s="5"/>
    </row>
    <row r="15" spans="1:16" ht="15" customHeight="1">
      <c r="A15" s="4"/>
      <c r="B15" s="20">
        <v>8</v>
      </c>
      <c r="C15" s="21" t="s">
        <v>10</v>
      </c>
      <c r="D15" s="270" t="s">
        <v>178</v>
      </c>
      <c r="E15" s="270" t="s">
        <v>190</v>
      </c>
      <c r="F15" s="16"/>
      <c r="G15" s="16"/>
      <c r="H15" s="16"/>
      <c r="I15" s="16"/>
      <c r="J15" s="18"/>
      <c r="K15" s="18"/>
      <c r="L15" s="18"/>
      <c r="M15" s="19"/>
      <c r="N15" s="5"/>
      <c r="O15" s="5"/>
      <c r="P15" s="5"/>
    </row>
    <row r="16" spans="1:16" ht="15" customHeight="1">
      <c r="A16" s="4"/>
      <c r="B16" s="20">
        <v>9</v>
      </c>
      <c r="C16" s="21" t="s">
        <v>10</v>
      </c>
      <c r="D16" s="270" t="s">
        <v>179</v>
      </c>
      <c r="E16" s="270" t="s">
        <v>169</v>
      </c>
      <c r="F16" s="16"/>
      <c r="G16" s="16"/>
      <c r="H16" s="16"/>
      <c r="I16" s="16"/>
      <c r="J16" s="18"/>
      <c r="K16" s="18"/>
      <c r="L16" s="18"/>
      <c r="M16" s="19"/>
      <c r="N16" s="5"/>
      <c r="O16" s="5"/>
      <c r="P16" s="5"/>
    </row>
    <row r="17" spans="1:16" ht="15" customHeight="1">
      <c r="A17" s="4"/>
      <c r="B17" s="20">
        <v>10</v>
      </c>
      <c r="C17" s="21" t="s">
        <v>10</v>
      </c>
      <c r="D17" s="270" t="s">
        <v>180</v>
      </c>
      <c r="E17" s="270" t="s">
        <v>191</v>
      </c>
      <c r="F17" s="16"/>
      <c r="G17" s="16"/>
      <c r="H17" s="16"/>
      <c r="I17" s="16"/>
      <c r="J17" s="18"/>
      <c r="K17" s="18"/>
      <c r="L17" s="18"/>
      <c r="M17" s="19"/>
      <c r="N17" s="5"/>
      <c r="O17" s="5"/>
      <c r="P17" s="5"/>
    </row>
    <row r="18" spans="1:16" ht="15" customHeight="1">
      <c r="A18" s="4"/>
      <c r="B18" s="20">
        <v>11</v>
      </c>
      <c r="C18" s="21" t="s">
        <v>10</v>
      </c>
      <c r="D18" s="270" t="s">
        <v>181</v>
      </c>
      <c r="E18" s="270" t="s">
        <v>192</v>
      </c>
      <c r="F18" s="16"/>
      <c r="G18" s="16"/>
      <c r="H18" s="16"/>
      <c r="I18" s="16"/>
      <c r="J18" s="18"/>
      <c r="K18" s="18"/>
      <c r="L18" s="18"/>
      <c r="M18" s="19"/>
      <c r="N18" s="5"/>
      <c r="O18" s="5"/>
      <c r="P18" s="5"/>
    </row>
    <row r="19" spans="1:16" ht="15" customHeight="1">
      <c r="A19" s="4"/>
      <c r="B19" s="20">
        <v>12</v>
      </c>
      <c r="C19" s="21" t="s">
        <v>10</v>
      </c>
      <c r="D19" s="270" t="s">
        <v>183</v>
      </c>
      <c r="E19" s="270" t="s">
        <v>193</v>
      </c>
      <c r="F19" s="16"/>
      <c r="G19" s="16"/>
      <c r="H19" s="16"/>
      <c r="I19" s="16"/>
      <c r="J19" s="18"/>
      <c r="K19" s="18"/>
      <c r="L19" s="18"/>
      <c r="M19" s="19"/>
      <c r="N19" s="5"/>
      <c r="O19" s="5"/>
      <c r="P19" s="5"/>
    </row>
    <row r="20" spans="1:16" ht="15" customHeight="1">
      <c r="A20" s="4"/>
      <c r="B20" s="20">
        <v>13</v>
      </c>
      <c r="C20" s="21" t="s">
        <v>10</v>
      </c>
      <c r="D20" s="270" t="s">
        <v>184</v>
      </c>
      <c r="E20" s="270" t="s">
        <v>194</v>
      </c>
      <c r="F20" s="16"/>
      <c r="G20" s="16"/>
      <c r="H20" s="16"/>
      <c r="I20" s="16"/>
      <c r="J20" s="18"/>
      <c r="K20" s="18"/>
      <c r="L20" s="18"/>
      <c r="M20" s="19"/>
      <c r="N20" s="5"/>
      <c r="O20" s="5"/>
      <c r="P20" s="5"/>
    </row>
    <row r="21" spans="1:16" ht="15" customHeight="1">
      <c r="A21" s="4"/>
      <c r="B21" s="20">
        <v>14</v>
      </c>
      <c r="C21" s="21" t="s">
        <v>10</v>
      </c>
      <c r="D21" s="270" t="s">
        <v>185</v>
      </c>
      <c r="E21" s="270" t="s">
        <v>195</v>
      </c>
      <c r="F21" s="16"/>
      <c r="G21" s="16"/>
      <c r="H21" s="16"/>
      <c r="I21" s="16"/>
      <c r="J21" s="18"/>
      <c r="K21" s="18"/>
      <c r="L21" s="18"/>
      <c r="M21" s="19"/>
      <c r="N21" s="5"/>
      <c r="O21" s="5"/>
      <c r="P21" s="5"/>
    </row>
    <row r="22" spans="1:16" ht="15" customHeight="1">
      <c r="A22" s="4"/>
      <c r="B22" s="20">
        <v>15</v>
      </c>
      <c r="C22" s="21" t="s">
        <v>3</v>
      </c>
      <c r="D22" s="270" t="s">
        <v>215</v>
      </c>
      <c r="E22" s="270" t="s">
        <v>182</v>
      </c>
      <c r="F22" s="16"/>
      <c r="G22" s="16"/>
      <c r="H22" s="16"/>
      <c r="I22" s="16"/>
      <c r="J22" s="18"/>
      <c r="K22" s="18"/>
      <c r="L22" s="18"/>
      <c r="M22" s="19"/>
      <c r="N22" s="5"/>
      <c r="O22" s="5"/>
      <c r="P22" s="5"/>
    </row>
    <row r="23" spans="1:16" ht="15" customHeight="1">
      <c r="A23" s="4"/>
      <c r="B23" s="22"/>
      <c r="C23" s="21"/>
      <c r="D23" s="14"/>
      <c r="E23" s="16"/>
      <c r="F23" s="16"/>
      <c r="G23" s="16"/>
      <c r="H23" s="16"/>
      <c r="I23" s="16"/>
      <c r="J23" s="18"/>
      <c r="K23" s="18"/>
      <c r="L23" s="18"/>
      <c r="M23" s="19"/>
      <c r="N23" s="5"/>
      <c r="O23" s="5"/>
      <c r="P23" s="5"/>
    </row>
    <row r="24" spans="1:16" ht="15" customHeight="1">
      <c r="A24" s="4"/>
      <c r="B24" s="5"/>
      <c r="C24" s="23"/>
      <c r="D24" s="16"/>
      <c r="E24" s="16"/>
      <c r="F24" s="16"/>
      <c r="G24" s="16"/>
      <c r="H24" s="16"/>
      <c r="I24" s="16"/>
      <c r="J24" s="18"/>
      <c r="K24" s="18"/>
      <c r="L24" s="18"/>
      <c r="M24" s="5"/>
      <c r="N24" s="5"/>
      <c r="O24" s="5"/>
      <c r="P24" s="5"/>
    </row>
    <row r="25" spans="1:16" ht="8.25" customHeight="1">
      <c r="A25" s="4"/>
      <c r="B25" s="5"/>
      <c r="C25" s="23"/>
      <c r="D25" s="24"/>
      <c r="E25" s="18"/>
      <c r="F25" s="18"/>
      <c r="G25" s="18"/>
      <c r="H25" s="18"/>
      <c r="I25" s="18"/>
      <c r="J25" s="18"/>
      <c r="K25" s="18"/>
      <c r="L25" s="18"/>
      <c r="M25" s="5"/>
      <c r="N25" s="5"/>
      <c r="O25" s="5"/>
      <c r="P25" s="5"/>
    </row>
    <row r="26" spans="1:16" ht="18.75" customHeight="1">
      <c r="A26" s="4"/>
      <c r="B26" s="309" t="s">
        <v>11</v>
      </c>
      <c r="C26" s="310"/>
      <c r="D26" s="310"/>
      <c r="E26" s="310"/>
      <c r="F26" s="310"/>
      <c r="G26" s="307" t="s">
        <v>12</v>
      </c>
      <c r="H26" s="308"/>
      <c r="I26" s="308"/>
      <c r="J26" s="5"/>
      <c r="K26" s="5"/>
      <c r="L26" s="5"/>
      <c r="M26" s="5"/>
      <c r="N26" s="5"/>
      <c r="O26" s="5"/>
      <c r="P26" s="5"/>
    </row>
    <row r="27" spans="1:16" ht="13.7" customHeight="1">
      <c r="A27" s="4"/>
      <c r="B27" s="5"/>
      <c r="C27" s="25"/>
      <c r="D27" s="5"/>
      <c r="E27" s="5"/>
      <c r="F27" s="5"/>
      <c r="G27" s="5"/>
      <c r="H27" s="5"/>
      <c r="I27" s="5"/>
      <c r="J27" s="5"/>
      <c r="K27" s="5"/>
      <c r="L27" s="5"/>
      <c r="M27" s="5"/>
      <c r="N27" s="5"/>
      <c r="O27" s="5"/>
      <c r="P27" s="5"/>
    </row>
    <row r="28" spans="1:16" ht="13.7" customHeight="1">
      <c r="A28" s="4"/>
      <c r="B28" s="5"/>
      <c r="C28" s="25"/>
      <c r="D28" s="5"/>
      <c r="E28" s="5"/>
      <c r="F28" s="5"/>
      <c r="G28" s="5"/>
      <c r="H28" s="5"/>
      <c r="I28" s="5"/>
      <c r="J28" s="5"/>
      <c r="K28" s="5"/>
      <c r="L28" s="5"/>
      <c r="M28" s="5"/>
      <c r="N28" s="5"/>
      <c r="O28" s="5"/>
      <c r="P28" s="5"/>
    </row>
    <row r="29" spans="1:16" ht="13.7" customHeight="1">
      <c r="A29" s="4"/>
      <c r="B29" s="5"/>
      <c r="C29" s="25"/>
      <c r="D29" s="5"/>
      <c r="E29" s="5"/>
      <c r="F29" s="5"/>
      <c r="G29" s="5"/>
      <c r="H29" s="5"/>
      <c r="I29" s="5"/>
      <c r="J29" s="5"/>
      <c r="K29" s="5"/>
      <c r="L29" s="5"/>
      <c r="M29" s="5"/>
      <c r="N29" s="5"/>
      <c r="O29" s="5"/>
      <c r="P29" s="5"/>
    </row>
    <row r="30" spans="1:16" ht="13.7" customHeight="1">
      <c r="A30" s="4"/>
      <c r="B30" s="5"/>
      <c r="C30" s="25"/>
      <c r="D30" s="5"/>
      <c r="E30" s="5"/>
      <c r="F30" s="5"/>
      <c r="G30" s="5"/>
      <c r="H30" s="5"/>
      <c r="I30" s="5"/>
      <c r="J30" s="5"/>
      <c r="K30" s="5"/>
      <c r="L30" s="5"/>
      <c r="M30" s="5"/>
      <c r="N30" s="5"/>
      <c r="O30" s="5"/>
      <c r="P30" s="5"/>
    </row>
    <row r="31" spans="1:16" ht="13.7" customHeight="1">
      <c r="A31" s="4"/>
      <c r="B31" s="5"/>
      <c r="C31" s="25"/>
      <c r="D31" s="5"/>
      <c r="E31" s="5"/>
      <c r="F31" s="5"/>
      <c r="G31" s="5"/>
      <c r="H31" s="5"/>
      <c r="I31" s="5"/>
      <c r="J31" s="5"/>
      <c r="K31" s="5"/>
      <c r="L31" s="5"/>
      <c r="M31" s="5"/>
      <c r="N31" s="5"/>
      <c r="O31" s="5"/>
      <c r="P31" s="5"/>
    </row>
    <row r="32" spans="1:16" ht="13.7" customHeight="1">
      <c r="A32" s="4"/>
      <c r="B32" s="5"/>
      <c r="C32" s="25"/>
      <c r="D32" s="5"/>
      <c r="E32" s="5"/>
      <c r="F32" s="5"/>
      <c r="G32" s="5"/>
      <c r="H32" s="5"/>
      <c r="I32" s="5"/>
      <c r="J32" s="5"/>
      <c r="K32" s="5"/>
      <c r="L32" s="5"/>
      <c r="M32" s="5"/>
      <c r="N32" s="5"/>
      <c r="O32" s="5"/>
      <c r="P32" s="5"/>
    </row>
    <row r="33" spans="1:16" ht="13.7" customHeight="1">
      <c r="A33" s="4"/>
      <c r="B33" s="5"/>
      <c r="C33" s="25"/>
      <c r="D33" s="5"/>
      <c r="E33" s="5"/>
      <c r="F33" s="5"/>
      <c r="G33" s="5"/>
      <c r="H33" s="5"/>
      <c r="I33" s="5"/>
      <c r="J33" s="5"/>
      <c r="K33" s="5"/>
      <c r="L33" s="5"/>
      <c r="M33" s="5"/>
      <c r="N33" s="5"/>
      <c r="O33" s="5"/>
      <c r="P33" s="5"/>
    </row>
    <row r="34" spans="1:16" ht="13.7" customHeight="1">
      <c r="A34" s="4"/>
      <c r="B34" s="5"/>
      <c r="C34" s="25"/>
      <c r="D34" s="5"/>
      <c r="E34" s="5"/>
      <c r="F34" s="5"/>
      <c r="G34" s="5"/>
      <c r="H34" s="5"/>
      <c r="I34" s="5"/>
      <c r="J34" s="5"/>
      <c r="K34" s="5"/>
      <c r="L34" s="5"/>
      <c r="M34" s="5"/>
      <c r="N34" s="5"/>
      <c r="O34" s="5"/>
      <c r="P34" s="5"/>
    </row>
    <row r="35" spans="1:16" ht="13.7" customHeight="1">
      <c r="A35" s="4"/>
      <c r="B35" s="5"/>
      <c r="C35" s="25"/>
      <c r="D35" s="5"/>
      <c r="E35" s="5"/>
      <c r="F35" s="5"/>
      <c r="G35" s="5"/>
      <c r="H35" s="5"/>
      <c r="I35" s="5"/>
      <c r="J35" s="5"/>
      <c r="K35" s="5"/>
      <c r="L35" s="5"/>
      <c r="M35" s="5"/>
      <c r="N35" s="5"/>
      <c r="O35" s="5"/>
      <c r="P35" s="5"/>
    </row>
    <row r="36" spans="1:16" s="282" customFormat="1" ht="13.7" customHeight="1">
      <c r="A36" s="5"/>
      <c r="B36" s="5"/>
      <c r="C36" s="25"/>
      <c r="D36" s="5"/>
      <c r="E36" s="5"/>
      <c r="F36" s="5"/>
      <c r="G36" s="5"/>
      <c r="H36" s="5"/>
      <c r="I36" s="5"/>
      <c r="J36" s="5"/>
      <c r="K36" s="5"/>
      <c r="L36" s="5"/>
      <c r="M36" s="5"/>
      <c r="N36" s="5"/>
      <c r="O36" s="5"/>
      <c r="P36" s="5"/>
    </row>
  </sheetData>
  <mergeCells count="4">
    <mergeCell ref="B6:I6"/>
    <mergeCell ref="B4:F4"/>
    <mergeCell ref="G26:I26"/>
    <mergeCell ref="B26:F26"/>
  </mergeCells>
  <hyperlinks>
    <hyperlink ref="D8" location="Ejercicios!B8" display="Ejercicio 1.1" xr:uid="{00000000-0004-0000-0100-000000000000}"/>
    <hyperlink ref="E8" location="Rta_1.1!A1" display="Respuesta 1.1" xr:uid="{00000000-0004-0000-0100-000001000000}"/>
    <hyperlink ref="D9" location="Ejercicios!B13" display="Ejercicio 1.2" xr:uid="{00000000-0004-0000-0100-000002000000}"/>
    <hyperlink ref="E9" location="Rta_1.2!A1" display="Respuesta 1.2" xr:uid="{00000000-0004-0000-0100-000003000000}"/>
    <hyperlink ref="D10" location="Ejercicios!B48" display="Ejercicio 1.3" xr:uid="{00000000-0004-0000-0100-000004000000}"/>
    <hyperlink ref="E10" location="Rta_1.3!A1" display="Respuesta 1.3" xr:uid="{00000000-0004-0000-0100-000005000000}"/>
    <hyperlink ref="D11" location="Ejercicios!B54" display="Ejercicio 1.4" xr:uid="{00000000-0004-0000-0100-000006000000}"/>
    <hyperlink ref="D12" location="Ejercicios!B58" display="Ejercicio 1.5" xr:uid="{00000000-0004-0000-0100-000008000000}"/>
    <hyperlink ref="D13" location="Ejercicios!B62" display="Ejercicio 1.6" xr:uid="{00000000-0004-0000-0100-000009000000}"/>
    <hyperlink ref="D14" location="Ejercicios!B67" display="Ejercicio 1.7" xr:uid="{00000000-0004-0000-0100-00000A000000}"/>
    <hyperlink ref="E14" location="Rta_1.7!A1" display="Respuesta 1.7" xr:uid="{00000000-0004-0000-0100-00000B000000}"/>
    <hyperlink ref="D15" location="Ejercicios!B72" display="Ejercicio 1.8" xr:uid="{00000000-0004-0000-0100-00000C000000}"/>
    <hyperlink ref="E15" location="Rta_1.8!A1" display="Respuesta 1.8" xr:uid="{00000000-0004-0000-0100-00000D000000}"/>
    <hyperlink ref="D16" location="Ejercicios!B76" display="Ejercicio 1.9" xr:uid="{00000000-0004-0000-0100-00000E000000}"/>
    <hyperlink ref="D17" location="Ejercicios!B81" display="Ejercicio 1.10" xr:uid="{00000000-0004-0000-0100-00000F000000}"/>
    <hyperlink ref="E17" location="Rta_1.10!A1" display="Respuesta 1.10" xr:uid="{00000000-0004-0000-0100-000010000000}"/>
    <hyperlink ref="D18" location="Ejercicios!B85" display="Ejercicio 1.11" xr:uid="{00000000-0004-0000-0100-000011000000}"/>
    <hyperlink ref="E18" location="Rta_1.11!A1" display="Respuesta 1.11" xr:uid="{00000000-0004-0000-0100-000012000000}"/>
    <hyperlink ref="D19" location="Ejercicios!B90" display="Ejercicio 1.12" xr:uid="{00000000-0004-0000-0100-000013000000}"/>
    <hyperlink ref="E19" location="Rta_1.12!A1" display="Respuesta 1.12" xr:uid="{00000000-0004-0000-0100-000014000000}"/>
    <hyperlink ref="D20" location="Ejercicios!B94" display="Ejercicio 1.13" xr:uid="{00000000-0004-0000-0100-000015000000}"/>
    <hyperlink ref="E20" location="Rta_1.13!A1" display="Respuesta 1.13" xr:uid="{00000000-0004-0000-0100-000016000000}"/>
    <hyperlink ref="D21" location="Ejercicios!B98" display="Ejercicio 1.14" xr:uid="{00000000-0004-0000-0100-000017000000}"/>
    <hyperlink ref="E21" location="Rta_1.14!A1" display="Respuesta 1.14" xr:uid="{00000000-0004-0000-0100-000018000000}"/>
    <hyperlink ref="D22" location="Ejercicios!B106" display="Ejercicio1.15" xr:uid="{00000000-0004-0000-0100-000019000000}"/>
    <hyperlink ref="E22" location="Rta_1.15!A1" display="Respuesta 1.15" xr:uid="{6EA556B3-E9F7-4E7B-B670-2052DC69F3F5}"/>
    <hyperlink ref="E11" location="Rta_1.4!A1" display="Respuesta 1.4" xr:uid="{8D56FC7D-5378-4F4B-8787-7712D164BA13}"/>
    <hyperlink ref="E12" location="Rta_1.5!A1" display="Respuesta 1.5" xr:uid="{3BD461F9-AB3B-4DEC-82F7-3A832392A1A9}"/>
    <hyperlink ref="E13" location="Rta_1.6!A1" display="Respuesta 1.6" xr:uid="{B684B5AD-FD98-405F-832C-E6AB9592BE3F}"/>
    <hyperlink ref="E16" location="Rta_1.9!A1" display="Respuesta 1.9" xr:uid="{8AE8C0AB-2480-4106-917A-E1E6BA51D1FE}"/>
  </hyperlinks>
  <pageMargins left="0.75" right="0.75" top="1" bottom="1" header="0.5" footer="0.5"/>
  <pageSetup scale="79" orientation="portrait" r:id="rId1"/>
  <headerFooter>
    <oddFooter>&amp;R&amp;"Arial,Regular"&amp;10&amp;K000000Índice</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M19"/>
  <sheetViews>
    <sheetView showGridLines="0" workbookViewId="0">
      <selection activeCell="L22" sqref="L22:L23"/>
    </sheetView>
  </sheetViews>
  <sheetFormatPr baseColWidth="10" defaultColWidth="9.140625" defaultRowHeight="12.75" customHeight="1"/>
  <cols>
    <col min="1" max="1" width="9.140625" style="1" customWidth="1"/>
    <col min="2" max="2" width="5.42578125" style="1" customWidth="1"/>
    <col min="3" max="4" width="9.140625" style="1" customWidth="1"/>
    <col min="5" max="5" width="13.42578125" style="1" customWidth="1"/>
    <col min="6" max="14" width="9.140625" style="1" customWidth="1"/>
    <col min="15" max="16384" width="9.140625" style="1"/>
  </cols>
  <sheetData>
    <row r="1" spans="1:13" ht="13.7" customHeight="1">
      <c r="A1" s="43"/>
      <c r="B1" s="5"/>
      <c r="C1" s="5"/>
      <c r="D1" s="5"/>
      <c r="E1" s="5"/>
      <c r="F1" s="5"/>
      <c r="G1" s="5"/>
      <c r="H1" s="5"/>
      <c r="I1" s="5"/>
      <c r="J1" s="5"/>
      <c r="K1" s="5"/>
      <c r="L1" s="5"/>
      <c r="M1" s="5"/>
    </row>
    <row r="2" spans="1:13" ht="13.7" customHeight="1">
      <c r="A2" s="5"/>
      <c r="B2" s="5"/>
      <c r="C2" s="5"/>
      <c r="D2" s="346" t="s">
        <v>2</v>
      </c>
      <c r="E2" s="347"/>
      <c r="F2" s="347"/>
      <c r="G2" s="347"/>
      <c r="H2" s="347"/>
      <c r="I2" s="347"/>
      <c r="J2" s="347"/>
      <c r="K2" s="347"/>
      <c r="L2" s="5"/>
      <c r="M2" s="5"/>
    </row>
    <row r="3" spans="1:13" ht="13.7" customHeight="1">
      <c r="A3" s="5"/>
      <c r="B3" s="5"/>
      <c r="C3" s="5"/>
      <c r="D3" s="5"/>
      <c r="E3" s="5"/>
      <c r="F3" s="5"/>
      <c r="G3" s="7"/>
      <c r="H3" s="7"/>
      <c r="I3" s="7"/>
      <c r="J3" s="7"/>
      <c r="K3" s="7"/>
      <c r="L3" s="5"/>
      <c r="M3" s="5"/>
    </row>
    <row r="4" spans="1:13" ht="13.7" customHeight="1">
      <c r="A4" s="5"/>
      <c r="B4" s="348" t="s">
        <v>213</v>
      </c>
      <c r="C4" s="349"/>
      <c r="D4" s="349"/>
      <c r="E4" s="5"/>
      <c r="F4" s="5"/>
      <c r="G4" s="7"/>
      <c r="H4" s="7"/>
      <c r="I4" s="7"/>
      <c r="J4" s="313" t="s">
        <v>214</v>
      </c>
      <c r="K4" s="314"/>
      <c r="L4" s="5"/>
      <c r="M4" s="5"/>
    </row>
    <row r="5" spans="1:13" ht="13.7" customHeight="1">
      <c r="A5" s="5"/>
      <c r="B5" s="84"/>
      <c r="C5" s="84"/>
      <c r="D5" s="84"/>
      <c r="E5" s="5"/>
      <c r="F5" s="5"/>
      <c r="G5" s="7"/>
      <c r="H5" s="7"/>
      <c r="I5" s="7"/>
      <c r="J5" s="32"/>
      <c r="K5" s="32"/>
      <c r="L5" s="5"/>
      <c r="M5" s="5"/>
    </row>
    <row r="6" spans="1:13" ht="13.7" customHeight="1">
      <c r="A6" s="5"/>
      <c r="B6" s="84"/>
      <c r="C6" s="84"/>
      <c r="D6" s="84"/>
      <c r="E6" s="5"/>
      <c r="F6" s="5"/>
      <c r="G6" s="7"/>
      <c r="H6" s="7"/>
      <c r="I6" s="7"/>
      <c r="J6" s="32"/>
      <c r="K6" s="32"/>
      <c r="L6" s="5"/>
      <c r="M6" s="5"/>
    </row>
    <row r="7" spans="1:13" ht="18.75" customHeight="1">
      <c r="A7" s="5"/>
      <c r="B7" s="369" t="s">
        <v>59</v>
      </c>
      <c r="C7" s="370"/>
      <c r="D7" s="370"/>
      <c r="E7" s="370"/>
      <c r="F7" s="370"/>
      <c r="G7" s="350"/>
      <c r="H7" s="350"/>
      <c r="I7" s="350"/>
      <c r="J7" s="350"/>
      <c r="K7" s="350"/>
      <c r="L7" s="5"/>
      <c r="M7" s="5"/>
    </row>
    <row r="8" spans="1:13" ht="13.7" customHeight="1">
      <c r="A8" s="5"/>
      <c r="B8" s="84"/>
      <c r="C8" s="84"/>
      <c r="D8" s="84"/>
      <c r="E8" s="5"/>
      <c r="F8" s="5"/>
      <c r="G8" s="7"/>
      <c r="H8" s="7"/>
      <c r="I8" s="7"/>
      <c r="J8" s="32"/>
      <c r="K8" s="32"/>
      <c r="L8" s="5"/>
      <c r="M8" s="5"/>
    </row>
    <row r="9" spans="1:13" ht="12.75" customHeight="1">
      <c r="A9" s="5"/>
      <c r="B9" s="34">
        <v>1.8</v>
      </c>
      <c r="C9" s="322" t="s">
        <v>48</v>
      </c>
      <c r="D9" s="323"/>
      <c r="E9" s="323"/>
      <c r="F9" s="323"/>
      <c r="G9" s="323"/>
      <c r="H9" s="323"/>
      <c r="I9" s="323"/>
      <c r="J9" s="323"/>
      <c r="K9" s="323"/>
      <c r="L9" s="133"/>
      <c r="M9" s="133"/>
    </row>
    <row r="10" spans="1:13" ht="13.7" customHeight="1">
      <c r="A10" s="5"/>
      <c r="B10" s="86"/>
      <c r="C10" s="323"/>
      <c r="D10" s="323"/>
      <c r="E10" s="323"/>
      <c r="F10" s="323"/>
      <c r="G10" s="323"/>
      <c r="H10" s="323"/>
      <c r="I10" s="323"/>
      <c r="J10" s="323"/>
      <c r="K10" s="323"/>
      <c r="L10" s="5"/>
      <c r="M10" s="5"/>
    </row>
    <row r="11" spans="1:13" ht="13.7" customHeight="1">
      <c r="A11" s="5"/>
      <c r="B11" s="86"/>
      <c r="C11" s="35"/>
      <c r="D11" s="177"/>
      <c r="E11" s="177"/>
      <c r="F11" s="177"/>
      <c r="G11" s="177"/>
      <c r="H11" s="177"/>
      <c r="I11" s="177"/>
      <c r="J11" s="177"/>
      <c r="K11" s="177"/>
      <c r="L11" s="5"/>
      <c r="M11" s="5"/>
    </row>
    <row r="12" spans="1:13" ht="18.75" customHeight="1">
      <c r="A12" s="5"/>
      <c r="B12" s="369" t="s">
        <v>60</v>
      </c>
      <c r="C12" s="369"/>
      <c r="D12" s="369"/>
      <c r="E12" s="369"/>
      <c r="F12" s="369"/>
      <c r="G12" s="369"/>
      <c r="H12" s="369"/>
      <c r="I12" s="369"/>
      <c r="J12" s="369"/>
      <c r="K12" s="369"/>
      <c r="L12" s="5"/>
      <c r="M12" s="5"/>
    </row>
    <row r="13" spans="1:13" ht="13.7" customHeight="1">
      <c r="A13" s="43"/>
      <c r="B13" s="5"/>
      <c r="C13" s="5"/>
      <c r="D13" s="5"/>
      <c r="E13" s="5"/>
      <c r="F13" s="5"/>
      <c r="G13" s="5"/>
      <c r="H13" s="5"/>
      <c r="I13" s="5"/>
      <c r="J13" s="5"/>
      <c r="K13" s="5"/>
      <c r="L13" s="5"/>
      <c r="M13" s="5"/>
    </row>
    <row r="14" spans="1:13" ht="13.7" customHeight="1">
      <c r="A14" s="5"/>
      <c r="B14" s="5"/>
      <c r="C14" s="179"/>
      <c r="D14" s="179"/>
      <c r="E14" s="5"/>
      <c r="F14" s="5"/>
      <c r="G14" s="5"/>
      <c r="H14" s="5"/>
      <c r="I14" s="5"/>
      <c r="J14" s="5"/>
      <c r="K14" s="5"/>
      <c r="L14" s="5"/>
      <c r="M14" s="5"/>
    </row>
    <row r="15" spans="1:13" ht="12.75" customHeight="1">
      <c r="A15" s="5"/>
      <c r="B15" s="86"/>
      <c r="C15" s="322" t="s">
        <v>99</v>
      </c>
      <c r="D15" s="323"/>
      <c r="E15" s="323"/>
      <c r="F15" s="323"/>
      <c r="G15" s="323"/>
      <c r="H15" s="323"/>
      <c r="I15" s="323"/>
      <c r="J15" s="323"/>
      <c r="K15" s="323"/>
      <c r="L15" s="5"/>
      <c r="M15" s="5"/>
    </row>
    <row r="16" spans="1:13" ht="13.7" customHeight="1">
      <c r="A16" s="5"/>
      <c r="B16" s="76"/>
      <c r="C16" s="323"/>
      <c r="D16" s="323"/>
      <c r="E16" s="323"/>
      <c r="F16" s="323"/>
      <c r="G16" s="323"/>
      <c r="H16" s="323"/>
      <c r="I16" s="323"/>
      <c r="J16" s="323"/>
      <c r="K16" s="323"/>
      <c r="L16" s="5"/>
      <c r="M16" s="5"/>
    </row>
    <row r="17" spans="1:13" ht="18.75" customHeight="1">
      <c r="A17" s="5"/>
      <c r="B17" s="76"/>
      <c r="C17" s="171" t="s">
        <v>100</v>
      </c>
      <c r="D17" s="288">
        <f>'Rta_1.7'!D52*(497)/1000</f>
        <v>0.73808973000000022</v>
      </c>
      <c r="E17" s="36"/>
      <c r="F17" s="318" t="s">
        <v>101</v>
      </c>
      <c r="G17" s="317"/>
      <c r="H17" s="317"/>
      <c r="I17" s="317"/>
      <c r="J17" s="317"/>
      <c r="K17" s="5"/>
      <c r="L17" s="5"/>
      <c r="M17" s="5"/>
    </row>
    <row r="18" spans="1:13" ht="13.7" customHeight="1">
      <c r="A18" s="5"/>
      <c r="B18" s="76"/>
      <c r="C18" s="36"/>
      <c r="D18" s="36"/>
      <c r="E18" s="36"/>
      <c r="F18" s="36"/>
      <c r="G18" s="36"/>
      <c r="H18" s="5"/>
      <c r="I18" s="5"/>
      <c r="J18" s="5"/>
      <c r="K18" s="5"/>
      <c r="L18" s="5"/>
      <c r="M18" s="5"/>
    </row>
    <row r="19" spans="1:13" ht="17.45" customHeight="1">
      <c r="A19" s="5"/>
      <c r="B19" s="309" t="s">
        <v>58</v>
      </c>
      <c r="C19" s="310"/>
      <c r="D19" s="310"/>
      <c r="E19" s="310"/>
      <c r="F19" s="310"/>
      <c r="G19" s="351" t="s">
        <v>12</v>
      </c>
      <c r="H19" s="352"/>
      <c r="I19" s="352"/>
      <c r="J19" s="352"/>
      <c r="K19" s="352"/>
      <c r="L19" s="5"/>
      <c r="M19" s="5"/>
    </row>
  </sheetData>
  <mergeCells count="11">
    <mergeCell ref="D2:K2"/>
    <mergeCell ref="B4:D4"/>
    <mergeCell ref="J4:K4"/>
    <mergeCell ref="B7:F7"/>
    <mergeCell ref="G7:K7"/>
    <mergeCell ref="C15:K16"/>
    <mergeCell ref="C9:K10"/>
    <mergeCell ref="B19:F19"/>
    <mergeCell ref="G19:K19"/>
    <mergeCell ref="F17:J17"/>
    <mergeCell ref="B12:K12"/>
  </mergeCells>
  <hyperlinks>
    <hyperlink ref="B4" location="'Ejercicios'!R1C1" display="Volver a ejercicios" xr:uid="{00000000-0004-0000-0800-000000000000}"/>
    <hyperlink ref="J4" location="'Índice'!R1C1" display="Volver al índice" xr:uid="{00000000-0004-0000-0800-000001000000}"/>
    <hyperlink ref="B4:D4" location="Ejercicios!A1" display="Volver a ejercicios" xr:uid="{99CF3B8F-E998-4BE0-95E0-B8B6FC898B44}"/>
    <hyperlink ref="J4:K4" location="Índice!A1" display="Volver al índice" xr:uid="{62D14E5E-FEA8-4B35-9A11-FAF3B49EDD83}"/>
  </hyperlinks>
  <pageMargins left="0.75" right="0.75" top="1" bottom="1" header="0.5" footer="0.5"/>
  <pageSetup scale="96" orientation="landscape"/>
  <headerFooter>
    <oddFooter>&amp;R&amp;"Arial,Regular"&amp;10&amp;K000000Rta_1.8</oddFooter>
  </headerFooter>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4C49D8-7A1A-4303-89FC-1B2444E83D2F}">
  <sheetPr>
    <pageSetUpPr fitToPage="1"/>
  </sheetPr>
  <dimension ref="A1:M19"/>
  <sheetViews>
    <sheetView showGridLines="0" zoomScaleNormal="100" workbookViewId="0">
      <selection activeCell="B13" sqref="B13"/>
    </sheetView>
  </sheetViews>
  <sheetFormatPr baseColWidth="10" defaultColWidth="9.140625" defaultRowHeight="12.75" customHeight="1"/>
  <cols>
    <col min="1" max="1" width="9.140625" style="1" customWidth="1"/>
    <col min="2" max="2" width="5.42578125" style="1" customWidth="1"/>
    <col min="3" max="4" width="9.140625" style="1" customWidth="1"/>
    <col min="5" max="5" width="13.42578125" style="1" customWidth="1"/>
    <col min="6" max="12" width="9.140625" style="1" customWidth="1"/>
    <col min="13" max="13" width="9.140625" style="282" customWidth="1"/>
    <col min="14" max="14" width="9.140625" style="1" customWidth="1"/>
    <col min="15" max="16384" width="9.140625" style="1"/>
  </cols>
  <sheetData>
    <row r="1" spans="1:13" ht="13.7" customHeight="1">
      <c r="A1" s="28"/>
      <c r="B1" s="3"/>
      <c r="C1" s="3"/>
      <c r="D1" s="3"/>
      <c r="E1" s="3"/>
      <c r="F1" s="3"/>
      <c r="G1" s="3"/>
      <c r="H1" s="3"/>
      <c r="I1" s="3"/>
      <c r="J1" s="3"/>
      <c r="K1" s="3"/>
      <c r="L1" s="3"/>
      <c r="M1" s="5"/>
    </row>
    <row r="2" spans="1:13" ht="13.7" customHeight="1">
      <c r="A2" s="4"/>
      <c r="B2" s="5"/>
      <c r="C2" s="5"/>
      <c r="D2" s="346" t="s">
        <v>2</v>
      </c>
      <c r="E2" s="347"/>
      <c r="F2" s="347"/>
      <c r="G2" s="347"/>
      <c r="H2" s="347"/>
      <c r="I2" s="347"/>
      <c r="J2" s="347"/>
      <c r="K2" s="347"/>
      <c r="L2" s="5"/>
      <c r="M2" s="5"/>
    </row>
    <row r="3" spans="1:13" ht="13.7" customHeight="1">
      <c r="A3" s="4"/>
      <c r="B3" s="5"/>
      <c r="C3" s="5"/>
      <c r="D3" s="5"/>
      <c r="E3" s="5"/>
      <c r="F3" s="5"/>
      <c r="G3" s="7"/>
      <c r="H3" s="7"/>
      <c r="I3" s="7"/>
      <c r="J3" s="7"/>
      <c r="K3" s="7"/>
      <c r="L3" s="5"/>
      <c r="M3" s="5"/>
    </row>
    <row r="4" spans="1:13" ht="13.7" customHeight="1">
      <c r="A4" s="4"/>
      <c r="B4" s="348" t="s">
        <v>213</v>
      </c>
      <c r="C4" s="349"/>
      <c r="D4" s="349"/>
      <c r="E4" s="5"/>
      <c r="F4" s="5"/>
      <c r="G4" s="7"/>
      <c r="H4" s="7"/>
      <c r="I4" s="7"/>
      <c r="J4" s="313" t="s">
        <v>214</v>
      </c>
      <c r="K4" s="314"/>
      <c r="L4" s="5"/>
      <c r="M4" s="5"/>
    </row>
    <row r="5" spans="1:13" ht="13.7" customHeight="1">
      <c r="A5" s="4"/>
      <c r="B5" s="84"/>
      <c r="C5" s="84"/>
      <c r="D5" s="84"/>
      <c r="E5" s="5"/>
      <c r="F5" s="5"/>
      <c r="G5" s="7"/>
      <c r="H5" s="7"/>
      <c r="I5" s="7"/>
      <c r="J5" s="32"/>
      <c r="K5" s="32"/>
      <c r="L5" s="5"/>
      <c r="M5" s="5"/>
    </row>
    <row r="6" spans="1:13" ht="13.7" customHeight="1">
      <c r="A6" s="4"/>
      <c r="B6" s="84"/>
      <c r="C6" s="84"/>
      <c r="D6" s="84"/>
      <c r="E6" s="5"/>
      <c r="F6" s="5"/>
      <c r="G6" s="7"/>
      <c r="H6" s="7"/>
      <c r="I6" s="7"/>
      <c r="J6" s="32"/>
      <c r="K6" s="32"/>
      <c r="L6" s="5"/>
      <c r="M6" s="5"/>
    </row>
    <row r="7" spans="1:13" ht="18.75" customHeight="1">
      <c r="A7" s="4"/>
      <c r="B7" s="369" t="s">
        <v>59</v>
      </c>
      <c r="C7" s="370"/>
      <c r="D7" s="370"/>
      <c r="E7" s="370"/>
      <c r="F7" s="370"/>
      <c r="G7" s="350"/>
      <c r="H7" s="350"/>
      <c r="I7" s="350"/>
      <c r="J7" s="350"/>
      <c r="K7" s="350"/>
      <c r="L7" s="5"/>
      <c r="M7" s="5"/>
    </row>
    <row r="8" spans="1:13" ht="13.7" customHeight="1">
      <c r="A8" s="4"/>
      <c r="B8" s="84"/>
      <c r="C8" s="84"/>
      <c r="D8" s="84"/>
      <c r="E8" s="5"/>
      <c r="F8" s="5"/>
      <c r="G8" s="7"/>
      <c r="H8" s="7"/>
      <c r="I8" s="7"/>
      <c r="J8" s="32"/>
      <c r="K8" s="32"/>
      <c r="L8" s="5"/>
      <c r="M8" s="5"/>
    </row>
    <row r="9" spans="1:13" ht="12.75" customHeight="1">
      <c r="A9" s="4"/>
      <c r="B9" s="34">
        <v>1.9</v>
      </c>
      <c r="C9" s="322" t="s">
        <v>49</v>
      </c>
      <c r="D9" s="323"/>
      <c r="E9" s="323"/>
      <c r="F9" s="323"/>
      <c r="G9" s="323"/>
      <c r="H9" s="323"/>
      <c r="I9" s="323"/>
      <c r="J9" s="323"/>
      <c r="K9" s="323"/>
      <c r="L9" s="133"/>
      <c r="M9" s="133"/>
    </row>
    <row r="10" spans="1:13" ht="13.7" customHeight="1">
      <c r="A10" s="4"/>
      <c r="B10" s="86"/>
      <c r="C10" s="323"/>
      <c r="D10" s="323"/>
      <c r="E10" s="323"/>
      <c r="F10" s="323"/>
      <c r="G10" s="323"/>
      <c r="H10" s="323"/>
      <c r="I10" s="323"/>
      <c r="J10" s="323"/>
      <c r="K10" s="323"/>
      <c r="L10" s="5"/>
      <c r="M10" s="5"/>
    </row>
    <row r="11" spans="1:13" ht="13.7" customHeight="1">
      <c r="A11" s="4"/>
      <c r="B11" s="86"/>
      <c r="C11" s="35"/>
      <c r="D11" s="177"/>
      <c r="E11" s="177"/>
      <c r="F11" s="177"/>
      <c r="G11" s="177"/>
      <c r="H11" s="177"/>
      <c r="I11" s="177"/>
      <c r="J11" s="177"/>
      <c r="K11" s="177"/>
      <c r="L11" s="5"/>
      <c r="M11" s="5"/>
    </row>
    <row r="12" spans="1:13" ht="18.75" customHeight="1">
      <c r="A12" s="4"/>
      <c r="B12" s="369" t="s">
        <v>60</v>
      </c>
      <c r="C12" s="369"/>
      <c r="D12" s="369"/>
      <c r="E12" s="369"/>
      <c r="F12" s="369"/>
      <c r="G12" s="369"/>
      <c r="H12" s="369"/>
      <c r="I12" s="369"/>
      <c r="J12" s="369"/>
      <c r="K12" s="369"/>
      <c r="L12" s="5"/>
      <c r="M12" s="5"/>
    </row>
    <row r="13" spans="1:13" ht="13.7" customHeight="1">
      <c r="A13" s="178"/>
      <c r="B13" s="5"/>
      <c r="C13" s="5"/>
      <c r="D13" s="5"/>
      <c r="E13" s="5"/>
      <c r="F13" s="5"/>
      <c r="G13" s="5"/>
      <c r="H13" s="5"/>
      <c r="I13" s="5"/>
      <c r="J13" s="5"/>
      <c r="K13" s="5"/>
      <c r="L13" s="5"/>
      <c r="M13" s="5"/>
    </row>
    <row r="14" spans="1:13" ht="13.7" customHeight="1">
      <c r="A14" s="4"/>
      <c r="B14" s="5"/>
      <c r="C14" s="30" t="s">
        <v>164</v>
      </c>
      <c r="D14" s="43"/>
      <c r="E14" s="201">
        <f>+('Rta_1.7'!H23+'Rta_1.7'!H24+'Rta_1.7'!H25+'Rta_1.7'!H26+'Rta_1.7'!H27+'Rta_1.7'!H28+'Rta_1.7'!H29)/1000</f>
        <v>0.29701800000000006</v>
      </c>
      <c r="G14" s="293"/>
      <c r="H14" s="43"/>
      <c r="I14" s="43"/>
      <c r="J14" s="43"/>
      <c r="K14" s="43"/>
      <c r="L14" s="5"/>
      <c r="M14" s="5"/>
    </row>
    <row r="15" spans="1:13" ht="12.75" customHeight="1">
      <c r="A15" s="4"/>
      <c r="B15" s="86"/>
      <c r="C15" s="293"/>
      <c r="D15" s="36"/>
      <c r="E15" s="36"/>
      <c r="F15" s="36"/>
      <c r="G15" s="36"/>
      <c r="H15" s="36"/>
      <c r="I15" s="36"/>
      <c r="J15" s="36"/>
      <c r="K15" s="36"/>
      <c r="L15" s="5"/>
      <c r="M15" s="5"/>
    </row>
    <row r="16" spans="1:13" ht="13.7" customHeight="1">
      <c r="A16" s="4"/>
      <c r="B16" s="76"/>
      <c r="C16" s="317" t="s">
        <v>165</v>
      </c>
      <c r="D16" s="317"/>
      <c r="E16" s="317"/>
      <c r="F16" s="317"/>
      <c r="G16" s="317"/>
      <c r="H16" s="317"/>
      <c r="I16" s="317"/>
      <c r="J16" s="317"/>
      <c r="K16" s="317"/>
      <c r="L16" s="5"/>
      <c r="M16" s="5"/>
    </row>
    <row r="17" spans="1:13" ht="18.75" customHeight="1">
      <c r="A17" s="4"/>
      <c r="B17" s="76"/>
      <c r="C17" s="317"/>
      <c r="D17" s="317"/>
      <c r="E17" s="317"/>
      <c r="F17" s="317"/>
      <c r="G17" s="317"/>
      <c r="H17" s="317"/>
      <c r="I17" s="317"/>
      <c r="J17" s="317"/>
      <c r="K17" s="317"/>
      <c r="L17" s="5"/>
      <c r="M17" s="5"/>
    </row>
    <row r="18" spans="1:13" ht="13.7" customHeight="1">
      <c r="A18" s="4"/>
      <c r="B18" s="76"/>
      <c r="C18" s="36"/>
      <c r="D18" s="36"/>
      <c r="E18" s="36"/>
      <c r="F18" s="36"/>
      <c r="G18" s="36"/>
      <c r="H18" s="5"/>
      <c r="I18" s="5"/>
      <c r="J18" s="5"/>
      <c r="K18" s="5"/>
      <c r="L18" s="5"/>
      <c r="M18" s="5"/>
    </row>
    <row r="19" spans="1:13" s="282" customFormat="1" ht="17.45" customHeight="1">
      <c r="A19" s="5"/>
      <c r="B19" s="309" t="s">
        <v>58</v>
      </c>
      <c r="C19" s="310"/>
      <c r="D19" s="310"/>
      <c r="E19" s="310"/>
      <c r="F19" s="310"/>
      <c r="G19" s="351" t="s">
        <v>12</v>
      </c>
      <c r="H19" s="352"/>
      <c r="I19" s="352"/>
      <c r="J19" s="352"/>
      <c r="K19" s="352"/>
      <c r="L19" s="5"/>
      <c r="M19" s="5"/>
    </row>
  </sheetData>
  <mergeCells count="10">
    <mergeCell ref="D2:K2"/>
    <mergeCell ref="B4:D4"/>
    <mergeCell ref="J4:K4"/>
    <mergeCell ref="B7:F7"/>
    <mergeCell ref="G7:K7"/>
    <mergeCell ref="B19:F19"/>
    <mergeCell ref="G19:K19"/>
    <mergeCell ref="C16:K17"/>
    <mergeCell ref="B12:K12"/>
    <mergeCell ref="C9:K10"/>
  </mergeCells>
  <hyperlinks>
    <hyperlink ref="B4" location="'Ejercicios'!R1C1" display="Volver a ejercicios" xr:uid="{369C8CE6-2505-4AAE-BC2C-0B22910F866B}"/>
    <hyperlink ref="J4" location="'Índice'!R1C1" display="Volver al índice" xr:uid="{E28FBD08-E1D3-470E-8A0E-AC8D7DB4DC61}"/>
    <hyperlink ref="B4:D4" location="Ejercicios!A1" display="Volver a ejercicios" xr:uid="{5C64F542-8872-4810-8912-71FC7EAEF2D1}"/>
    <hyperlink ref="J4:K4" location="Índice!A1" display="Volver al índice" xr:uid="{F0E88DED-5066-4F19-999D-A18B9BC3F8C7}"/>
  </hyperlinks>
  <pageMargins left="0.75" right="0.75" top="1" bottom="1" header="0.5" footer="0.5"/>
  <pageSetup scale="96" orientation="landscape" r:id="rId1"/>
  <headerFooter>
    <oddFooter>&amp;R&amp;"Arial,Regular"&amp;10&amp;K000000Rta_1.8</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N25"/>
  <sheetViews>
    <sheetView showGridLines="0" zoomScaleNormal="100" workbookViewId="0">
      <selection activeCell="N14" sqref="N14"/>
    </sheetView>
  </sheetViews>
  <sheetFormatPr baseColWidth="10" defaultColWidth="9.140625" defaultRowHeight="12.75" customHeight="1"/>
  <cols>
    <col min="1" max="1" width="9.140625" style="1" customWidth="1"/>
    <col min="2" max="2" width="5.42578125" style="1" customWidth="1"/>
    <col min="3" max="3" width="9.140625" style="1" customWidth="1"/>
    <col min="4" max="4" width="15.5703125" style="1" customWidth="1"/>
    <col min="5" max="5" width="11.5703125" style="1" customWidth="1"/>
    <col min="6" max="6" width="15" style="1" customWidth="1"/>
    <col min="7" max="7" width="17.5703125" style="1" customWidth="1"/>
    <col min="8" max="8" width="15" style="1" customWidth="1"/>
    <col min="9" max="10" width="14.42578125" style="1" customWidth="1"/>
    <col min="11" max="11" width="12.85546875" style="1" customWidth="1"/>
    <col min="12" max="13" width="9.140625" style="1" customWidth="1"/>
    <col min="14" max="14" width="9.140625" style="282" customWidth="1"/>
    <col min="15" max="15" width="9.140625" style="1" customWidth="1"/>
    <col min="16" max="16384" width="9.140625" style="1"/>
  </cols>
  <sheetData>
    <row r="1" spans="1:14" ht="13.7" customHeight="1">
      <c r="A1" s="28"/>
      <c r="B1" s="3"/>
      <c r="C1" s="3"/>
      <c r="D1" s="3"/>
      <c r="E1" s="3"/>
      <c r="F1" s="3"/>
      <c r="G1" s="3"/>
      <c r="H1" s="3"/>
      <c r="I1" s="3"/>
      <c r="J1" s="3"/>
      <c r="K1" s="3"/>
      <c r="L1" s="3"/>
      <c r="M1" s="3"/>
      <c r="N1" s="5"/>
    </row>
    <row r="2" spans="1:14" ht="13.7" customHeight="1">
      <c r="A2" s="4"/>
      <c r="B2" s="5"/>
      <c r="C2" s="5"/>
      <c r="D2" s="346" t="s">
        <v>2</v>
      </c>
      <c r="E2" s="347"/>
      <c r="F2" s="347"/>
      <c r="G2" s="347"/>
      <c r="H2" s="347"/>
      <c r="I2" s="347"/>
      <c r="J2" s="347"/>
      <c r="K2" s="347"/>
      <c r="L2" s="5"/>
      <c r="M2" s="5"/>
      <c r="N2" s="5"/>
    </row>
    <row r="3" spans="1:14" ht="13.7" customHeight="1">
      <c r="A3" s="4"/>
      <c r="B3" s="5"/>
      <c r="C3" s="5"/>
      <c r="D3" s="5"/>
      <c r="E3" s="5"/>
      <c r="F3" s="5"/>
      <c r="G3" s="7"/>
      <c r="H3" s="7"/>
      <c r="I3" s="7"/>
      <c r="J3" s="7"/>
      <c r="K3" s="7"/>
      <c r="L3" s="5"/>
      <c r="M3" s="5"/>
      <c r="N3" s="5"/>
    </row>
    <row r="4" spans="1:14" ht="13.7" customHeight="1">
      <c r="A4" s="4"/>
      <c r="B4" s="348" t="s">
        <v>213</v>
      </c>
      <c r="C4" s="349"/>
      <c r="D4" s="349"/>
      <c r="E4" s="5"/>
      <c r="F4" s="5"/>
      <c r="G4" s="7"/>
      <c r="H4" s="7"/>
      <c r="I4" s="7"/>
      <c r="J4" s="313" t="s">
        <v>214</v>
      </c>
      <c r="K4" s="314"/>
      <c r="L4" s="5"/>
      <c r="M4" s="5"/>
      <c r="N4" s="5"/>
    </row>
    <row r="5" spans="1:14" ht="13.7" customHeight="1">
      <c r="A5" s="4"/>
      <c r="B5" s="84"/>
      <c r="C5" s="84"/>
      <c r="D5" s="84"/>
      <c r="E5" s="5"/>
      <c r="F5" s="5"/>
      <c r="G5" s="7"/>
      <c r="H5" s="7"/>
      <c r="I5" s="7"/>
      <c r="J5" s="32"/>
      <c r="K5" s="32"/>
      <c r="L5" s="5"/>
      <c r="M5" s="5"/>
      <c r="N5" s="5"/>
    </row>
    <row r="6" spans="1:14" ht="13.7" customHeight="1">
      <c r="A6" s="4"/>
      <c r="B6" s="84"/>
      <c r="C6" s="84"/>
      <c r="D6" s="84"/>
      <c r="E6" s="5"/>
      <c r="F6" s="5"/>
      <c r="G6" s="7"/>
      <c r="H6" s="7"/>
      <c r="I6" s="7"/>
      <c r="J6" s="32"/>
      <c r="K6" s="32"/>
      <c r="L6" s="5"/>
      <c r="M6" s="5"/>
      <c r="N6" s="5"/>
    </row>
    <row r="7" spans="1:14" ht="18.75" customHeight="1">
      <c r="A7" s="4"/>
      <c r="B7" s="369" t="s">
        <v>59</v>
      </c>
      <c r="C7" s="370"/>
      <c r="D7" s="370"/>
      <c r="E7" s="370"/>
      <c r="F7" s="370"/>
      <c r="G7" s="350"/>
      <c r="H7" s="350"/>
      <c r="I7" s="350"/>
      <c r="J7" s="350"/>
      <c r="K7" s="350"/>
      <c r="L7" s="5"/>
      <c r="M7" s="5"/>
      <c r="N7" s="5"/>
    </row>
    <row r="8" spans="1:14" ht="13.7" customHeight="1">
      <c r="A8" s="4"/>
      <c r="B8" s="84"/>
      <c r="C8" s="84"/>
      <c r="D8" s="84"/>
      <c r="E8" s="5"/>
      <c r="F8" s="5"/>
      <c r="G8" s="7"/>
      <c r="H8" s="7"/>
      <c r="I8" s="7"/>
      <c r="J8" s="32"/>
      <c r="K8" s="32"/>
      <c r="L8" s="5"/>
      <c r="M8" s="5"/>
      <c r="N8" s="5"/>
    </row>
    <row r="9" spans="1:14" ht="12.75" customHeight="1">
      <c r="A9" s="4"/>
      <c r="B9" s="79">
        <v>1.1000000000000001</v>
      </c>
      <c r="C9" s="322" t="s">
        <v>50</v>
      </c>
      <c r="D9" s="323"/>
      <c r="E9" s="323"/>
      <c r="F9" s="323"/>
      <c r="G9" s="323"/>
      <c r="H9" s="323"/>
      <c r="I9" s="323"/>
      <c r="J9" s="323"/>
      <c r="K9" s="323"/>
      <c r="L9" s="133"/>
      <c r="M9" s="133"/>
      <c r="N9" s="5"/>
    </row>
    <row r="10" spans="1:14" ht="13.7" customHeight="1">
      <c r="A10" s="4"/>
      <c r="B10" s="86"/>
      <c r="C10" s="323"/>
      <c r="D10" s="323"/>
      <c r="E10" s="323"/>
      <c r="F10" s="323"/>
      <c r="G10" s="323"/>
      <c r="H10" s="323"/>
      <c r="I10" s="323"/>
      <c r="J10" s="323"/>
      <c r="K10" s="323"/>
      <c r="L10" s="5"/>
      <c r="M10" s="5"/>
      <c r="N10" s="5"/>
    </row>
    <row r="11" spans="1:14" ht="13.7" customHeight="1">
      <c r="A11" s="4"/>
      <c r="B11" s="86"/>
      <c r="C11" s="35"/>
      <c r="D11" s="177"/>
      <c r="E11" s="177"/>
      <c r="F11" s="177"/>
      <c r="G11" s="177"/>
      <c r="H11" s="177"/>
      <c r="I11" s="177"/>
      <c r="J11" s="177"/>
      <c r="K11" s="177"/>
      <c r="L11" s="5"/>
      <c r="M11" s="5"/>
      <c r="N11" s="5"/>
    </row>
    <row r="12" spans="1:14" ht="18.75" customHeight="1">
      <c r="A12" s="4"/>
      <c r="B12" s="369" t="s">
        <v>60</v>
      </c>
      <c r="C12" s="369"/>
      <c r="D12" s="369"/>
      <c r="E12" s="369"/>
      <c r="F12" s="369"/>
      <c r="G12" s="369"/>
      <c r="H12" s="369"/>
      <c r="I12" s="369"/>
      <c r="J12" s="369"/>
      <c r="K12" s="369"/>
      <c r="L12" s="5"/>
      <c r="M12" s="5"/>
      <c r="N12" s="5"/>
    </row>
    <row r="13" spans="1:14" ht="18" customHeight="1">
      <c r="A13" s="4"/>
      <c r="B13" s="5"/>
      <c r="C13" s="5"/>
      <c r="D13" s="180"/>
      <c r="E13" s="102"/>
      <c r="F13" s="102"/>
      <c r="G13" s="102"/>
      <c r="H13" s="102"/>
      <c r="I13" s="102"/>
      <c r="J13" s="102"/>
      <c r="K13" s="5"/>
      <c r="L13" s="5"/>
      <c r="M13" s="5"/>
      <c r="N13" s="5"/>
    </row>
    <row r="14" spans="1:14" ht="39" customHeight="1">
      <c r="A14" s="4"/>
      <c r="B14" s="181"/>
      <c r="C14" s="179"/>
      <c r="D14" s="44" t="s">
        <v>66</v>
      </c>
      <c r="E14" s="44" t="s">
        <v>102</v>
      </c>
      <c r="F14" s="135" t="s">
        <v>103</v>
      </c>
      <c r="G14" s="44" t="s">
        <v>104</v>
      </c>
      <c r="H14" s="44" t="s">
        <v>105</v>
      </c>
      <c r="I14" s="44" t="s">
        <v>106</v>
      </c>
      <c r="J14" s="44" t="s">
        <v>107</v>
      </c>
      <c r="K14" s="5"/>
      <c r="L14" s="5"/>
      <c r="M14" s="5"/>
      <c r="N14" s="5"/>
    </row>
    <row r="15" spans="1:14" ht="49.5" customHeight="1">
      <c r="A15" s="4"/>
      <c r="B15" s="5"/>
      <c r="C15" s="75"/>
      <c r="D15" s="138" t="s">
        <v>108</v>
      </c>
      <c r="E15" s="138" t="s">
        <v>109</v>
      </c>
      <c r="F15" s="138" t="s">
        <v>79</v>
      </c>
      <c r="G15" s="138" t="s">
        <v>80</v>
      </c>
      <c r="H15" s="138" t="s">
        <v>110</v>
      </c>
      <c r="I15" s="138" t="s">
        <v>111</v>
      </c>
      <c r="J15" s="138" t="s">
        <v>112</v>
      </c>
      <c r="K15" s="5"/>
      <c r="L15" s="5"/>
      <c r="M15" s="5"/>
      <c r="N15" s="5"/>
    </row>
    <row r="16" spans="1:14" ht="14.25" customHeight="1">
      <c r="A16" s="4"/>
      <c r="B16" s="5"/>
      <c r="C16" s="75"/>
      <c r="D16" s="104" t="s">
        <v>113</v>
      </c>
      <c r="E16" s="182" t="s">
        <v>113</v>
      </c>
      <c r="F16" s="182" t="s">
        <v>113</v>
      </c>
      <c r="G16" s="182" t="s">
        <v>113</v>
      </c>
      <c r="H16" s="182" t="s">
        <v>113</v>
      </c>
      <c r="I16" s="182" t="s">
        <v>113</v>
      </c>
      <c r="J16" s="183" t="s">
        <v>113</v>
      </c>
      <c r="K16" s="5"/>
      <c r="L16" s="5"/>
      <c r="M16" s="5"/>
      <c r="N16" s="5"/>
    </row>
    <row r="17" spans="1:14" ht="13.7" customHeight="1">
      <c r="A17" s="4"/>
      <c r="B17" s="5"/>
      <c r="C17" s="75"/>
      <c r="D17" s="110" t="s">
        <v>30</v>
      </c>
      <c r="E17" s="111">
        <f>Ejercicios!E28/1000</f>
        <v>1946.2940000000001</v>
      </c>
      <c r="F17" s="265">
        <f>'Rta_1.2'!F31</f>
        <v>1.9</v>
      </c>
      <c r="G17" s="266">
        <f>(1-(F17/1000))</f>
        <v>0.99809999999999999</v>
      </c>
      <c r="H17" s="266">
        <f>G17^4</f>
        <v>0.99242163257703209</v>
      </c>
      <c r="I17" s="110" t="s">
        <v>113</v>
      </c>
      <c r="J17" s="110" t="s">
        <v>113</v>
      </c>
      <c r="K17" s="5"/>
      <c r="L17" s="5"/>
      <c r="M17" s="5"/>
      <c r="N17" s="5"/>
    </row>
    <row r="18" spans="1:14" ht="13.7" customHeight="1">
      <c r="A18" s="4"/>
      <c r="B18" s="5"/>
      <c r="C18" s="75"/>
      <c r="D18" s="112" t="s">
        <v>31</v>
      </c>
      <c r="E18" s="113"/>
      <c r="F18" s="213">
        <f>'Rta_1.2'!F32</f>
        <v>2.29</v>
      </c>
      <c r="G18" s="267">
        <f>(1-(F18/1000))</f>
        <v>0.99770999999999999</v>
      </c>
      <c r="H18" s="267">
        <f>G18^4</f>
        <v>0.99087141659154454</v>
      </c>
      <c r="I18" s="184">
        <f>E17*H17</f>
        <v>1931.5442689548822</v>
      </c>
      <c r="J18" s="92" t="s">
        <v>113</v>
      </c>
      <c r="K18" s="5"/>
      <c r="L18" s="5"/>
      <c r="M18" s="5"/>
      <c r="N18" s="5"/>
    </row>
    <row r="19" spans="1:14" ht="14.25" customHeight="1">
      <c r="A19" s="4"/>
      <c r="B19" s="5"/>
      <c r="C19" s="76"/>
      <c r="D19" s="185" t="s">
        <v>114</v>
      </c>
      <c r="E19" s="185" t="s">
        <v>113</v>
      </c>
      <c r="F19" s="185" t="s">
        <v>113</v>
      </c>
      <c r="G19" s="186" t="s">
        <v>113</v>
      </c>
      <c r="H19" s="186" t="s">
        <v>113</v>
      </c>
      <c r="I19" s="187" t="s">
        <v>113</v>
      </c>
      <c r="J19" s="188">
        <f>I18*H18</f>
        <v>1913.9120059886034</v>
      </c>
      <c r="K19" s="5"/>
      <c r="L19" s="5"/>
      <c r="M19" s="5"/>
      <c r="N19" s="5"/>
    </row>
    <row r="20" spans="1:14" ht="14.25" customHeight="1">
      <c r="A20" s="4"/>
      <c r="B20" s="5"/>
      <c r="C20" s="76"/>
      <c r="D20" s="104"/>
      <c r="E20" s="105"/>
      <c r="F20" s="105"/>
      <c r="G20" s="106"/>
      <c r="H20" s="106"/>
      <c r="I20" s="189"/>
      <c r="J20" s="190"/>
      <c r="K20" s="5"/>
      <c r="L20" s="5"/>
      <c r="M20" s="5"/>
      <c r="N20" s="5"/>
    </row>
    <row r="21" spans="1:14" ht="13.7" customHeight="1">
      <c r="A21" s="4"/>
      <c r="B21" s="5"/>
      <c r="C21" s="76"/>
      <c r="D21" s="36"/>
      <c r="E21" s="36"/>
      <c r="F21" s="36"/>
      <c r="G21" s="36"/>
      <c r="H21" s="36"/>
      <c r="I21" s="5"/>
      <c r="J21" s="5"/>
      <c r="K21" s="5"/>
      <c r="L21" s="5"/>
      <c r="M21" s="5"/>
      <c r="N21" s="5"/>
    </row>
    <row r="22" spans="1:14" ht="25.5" customHeight="1">
      <c r="A22" s="4"/>
      <c r="B22" s="5"/>
      <c r="C22" s="76"/>
      <c r="D22" s="311" t="s">
        <v>115</v>
      </c>
      <c r="E22" s="321"/>
      <c r="F22" s="321"/>
      <c r="G22" s="321"/>
      <c r="H22" s="321"/>
      <c r="I22" s="321"/>
      <c r="J22" s="321"/>
      <c r="K22" s="5"/>
      <c r="L22" s="5"/>
      <c r="M22" s="5"/>
      <c r="N22" s="5"/>
    </row>
    <row r="23" spans="1:14" ht="13.7" customHeight="1">
      <c r="A23" s="4"/>
      <c r="B23" s="5"/>
      <c r="C23" s="76"/>
      <c r="D23" s="321"/>
      <c r="E23" s="321"/>
      <c r="F23" s="321"/>
      <c r="G23" s="321"/>
      <c r="H23" s="321"/>
      <c r="I23" s="321"/>
      <c r="J23" s="321"/>
      <c r="K23" s="5"/>
      <c r="L23" s="5"/>
      <c r="M23" s="5"/>
      <c r="N23" s="5"/>
    </row>
    <row r="24" spans="1:14" ht="17.45" customHeight="1">
      <c r="A24" s="4"/>
      <c r="B24" s="191"/>
      <c r="C24" s="323"/>
      <c r="D24" s="323"/>
      <c r="E24" s="323"/>
      <c r="F24" s="36"/>
      <c r="G24" s="36"/>
      <c r="H24" s="5"/>
      <c r="I24" s="5"/>
      <c r="J24" s="5"/>
      <c r="K24" s="5"/>
      <c r="L24" s="5"/>
      <c r="M24" s="5"/>
      <c r="N24" s="5"/>
    </row>
    <row r="25" spans="1:14" s="282" customFormat="1" ht="17.45" customHeight="1">
      <c r="A25" s="5"/>
      <c r="B25" s="309" t="s">
        <v>58</v>
      </c>
      <c r="C25" s="310"/>
      <c r="D25" s="310"/>
      <c r="E25" s="310"/>
      <c r="F25" s="310"/>
      <c r="G25" s="351" t="s">
        <v>12</v>
      </c>
      <c r="H25" s="352"/>
      <c r="I25" s="352"/>
      <c r="J25" s="352"/>
      <c r="K25" s="352"/>
      <c r="L25" s="5"/>
      <c r="M25" s="5"/>
      <c r="N25" s="5"/>
    </row>
  </sheetData>
  <mergeCells count="11">
    <mergeCell ref="C9:K10"/>
    <mergeCell ref="D2:K2"/>
    <mergeCell ref="B4:D4"/>
    <mergeCell ref="J4:K4"/>
    <mergeCell ref="B7:F7"/>
    <mergeCell ref="G7:K7"/>
    <mergeCell ref="B25:F25"/>
    <mergeCell ref="G25:K25"/>
    <mergeCell ref="D22:J23"/>
    <mergeCell ref="C24:E24"/>
    <mergeCell ref="B12:K12"/>
  </mergeCells>
  <hyperlinks>
    <hyperlink ref="B4" location="'Ejercicios'!R1C1" display="Volver a ejercicios" xr:uid="{00000000-0004-0000-0900-000000000000}"/>
    <hyperlink ref="J4" location="'Índice'!R1C1" display="Volver al índice" xr:uid="{00000000-0004-0000-0900-000001000000}"/>
    <hyperlink ref="B4:D4" location="Ejercicios!A1" display="Volver a ejercicios" xr:uid="{8A454C7B-8578-481D-90FD-1AAA24E06EBB}"/>
    <hyperlink ref="J4:K4" location="Índice!A1" display="Volver al índice" xr:uid="{4900B918-248E-47BF-AE6D-656EA2940B54}"/>
  </hyperlinks>
  <pageMargins left="0.75" right="0.75" top="1" bottom="1" header="0.5" footer="0.5"/>
  <pageSetup scale="80" orientation="landscape"/>
  <headerFooter>
    <oddFooter>&amp;R&amp;"Arial,Regular"&amp;10&amp;K000000Rta_1.10</oddFooter>
  </headerFooter>
  <ignoredErrors>
    <ignoredError sqref="D15:G15" numberStoredAsText="1"/>
  </ignoredErrors>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P55"/>
  <sheetViews>
    <sheetView showGridLines="0" zoomScaleNormal="100" workbookViewId="0">
      <selection activeCell="B13" sqref="B13:K13"/>
    </sheetView>
  </sheetViews>
  <sheetFormatPr baseColWidth="10" defaultColWidth="9.140625" defaultRowHeight="12.75" customHeight="1"/>
  <cols>
    <col min="1" max="1" width="6.140625" style="1" customWidth="1"/>
    <col min="2" max="2" width="7.42578125" style="1" customWidth="1"/>
    <col min="3" max="3" width="3.140625" style="1" customWidth="1"/>
    <col min="4" max="4" width="11.85546875" style="1" customWidth="1"/>
    <col min="5" max="6" width="17.140625" style="1" customWidth="1"/>
    <col min="7" max="7" width="12.140625" style="1" customWidth="1"/>
    <col min="8" max="8" width="11.42578125" style="1" customWidth="1"/>
    <col min="9" max="9" width="8.42578125" style="1" customWidth="1"/>
    <col min="10" max="10" width="7.140625" style="1" customWidth="1"/>
    <col min="11" max="15" width="9.140625" style="1" customWidth="1"/>
    <col min="16" max="16" width="9.140625" style="282" customWidth="1"/>
    <col min="17" max="17" width="9.140625" style="1" customWidth="1"/>
    <col min="18" max="16384" width="9.140625" style="1"/>
  </cols>
  <sheetData>
    <row r="1" spans="1:16" ht="13.7" customHeight="1">
      <c r="A1" s="28"/>
      <c r="B1" s="3"/>
      <c r="C1" s="3"/>
      <c r="D1" s="3"/>
      <c r="E1" s="3"/>
      <c r="F1" s="3"/>
      <c r="G1" s="3"/>
      <c r="H1" s="3"/>
      <c r="I1" s="3"/>
      <c r="J1" s="3"/>
      <c r="K1" s="3"/>
      <c r="L1" s="3"/>
      <c r="M1" s="3"/>
      <c r="N1" s="3"/>
      <c r="O1" s="3"/>
      <c r="P1" s="5"/>
    </row>
    <row r="2" spans="1:16" ht="13.7" customHeight="1">
      <c r="A2" s="4"/>
      <c r="B2" s="5"/>
      <c r="C2" s="5"/>
      <c r="D2" s="346" t="s">
        <v>2</v>
      </c>
      <c r="E2" s="347"/>
      <c r="F2" s="347"/>
      <c r="G2" s="347"/>
      <c r="H2" s="347"/>
      <c r="I2" s="347"/>
      <c r="J2" s="347"/>
      <c r="K2" s="347"/>
      <c r="L2" s="5"/>
      <c r="M2" s="5"/>
      <c r="N2" s="5"/>
      <c r="O2" s="5"/>
      <c r="P2" s="5"/>
    </row>
    <row r="3" spans="1:16" ht="13.7" customHeight="1">
      <c r="A3" s="4"/>
      <c r="B3" s="5"/>
      <c r="C3" s="5"/>
      <c r="D3" s="5"/>
      <c r="E3" s="5"/>
      <c r="F3" s="5"/>
      <c r="G3" s="7"/>
      <c r="H3" s="7"/>
      <c r="I3" s="7"/>
      <c r="J3" s="7"/>
      <c r="K3" s="7"/>
      <c r="L3" s="5"/>
      <c r="M3" s="5"/>
      <c r="N3" s="5"/>
      <c r="O3" s="5"/>
      <c r="P3" s="5"/>
    </row>
    <row r="4" spans="1:16" ht="13.7" customHeight="1">
      <c r="A4" s="4"/>
      <c r="B4" s="348" t="s">
        <v>213</v>
      </c>
      <c r="C4" s="349"/>
      <c r="D4" s="349"/>
      <c r="E4" s="5"/>
      <c r="F4" s="5"/>
      <c r="G4" s="7"/>
      <c r="H4" s="7"/>
      <c r="I4" s="7"/>
      <c r="J4" s="313" t="s">
        <v>214</v>
      </c>
      <c r="K4" s="314"/>
      <c r="L4" s="5"/>
      <c r="M4" s="5"/>
      <c r="N4" s="5"/>
      <c r="O4" s="5"/>
      <c r="P4" s="5"/>
    </row>
    <row r="5" spans="1:16" ht="13.7" customHeight="1">
      <c r="A5" s="4"/>
      <c r="B5" s="84"/>
      <c r="C5" s="84"/>
      <c r="D5" s="84"/>
      <c r="E5" s="5"/>
      <c r="F5" s="5"/>
      <c r="G5" s="7"/>
      <c r="H5" s="7"/>
      <c r="I5" s="7"/>
      <c r="J5" s="32"/>
      <c r="K5" s="32"/>
      <c r="L5" s="5"/>
      <c r="M5" s="5"/>
      <c r="N5" s="5"/>
      <c r="O5" s="5"/>
      <c r="P5" s="5"/>
    </row>
    <row r="6" spans="1:16" ht="13.7" customHeight="1">
      <c r="A6" s="4"/>
      <c r="B6" s="84"/>
      <c r="C6" s="84"/>
      <c r="D6" s="84"/>
      <c r="E6" s="5"/>
      <c r="F6" s="5"/>
      <c r="G6" s="7"/>
      <c r="H6" s="7"/>
      <c r="I6" s="7"/>
      <c r="J6" s="32"/>
      <c r="K6" s="32"/>
      <c r="L6" s="5"/>
      <c r="M6" s="5"/>
      <c r="N6" s="5"/>
      <c r="O6" s="5"/>
      <c r="P6" s="5"/>
    </row>
    <row r="7" spans="1:16" ht="18.75" customHeight="1">
      <c r="A7" s="4"/>
      <c r="B7" s="369" t="s">
        <v>59</v>
      </c>
      <c r="C7" s="370"/>
      <c r="D7" s="370"/>
      <c r="E7" s="370"/>
      <c r="F7" s="370"/>
      <c r="G7" s="350"/>
      <c r="H7" s="350"/>
      <c r="I7" s="350"/>
      <c r="J7" s="350"/>
      <c r="K7" s="350"/>
      <c r="L7" s="5"/>
      <c r="M7" s="5"/>
      <c r="N7" s="5"/>
      <c r="O7" s="5"/>
      <c r="P7" s="5"/>
    </row>
    <row r="8" spans="1:16" ht="13.7" customHeight="1">
      <c r="A8" s="4"/>
      <c r="B8" s="84"/>
      <c r="C8" s="84"/>
      <c r="D8" s="84"/>
      <c r="E8" s="5"/>
      <c r="F8" s="5"/>
      <c r="G8" s="7"/>
      <c r="H8" s="7"/>
      <c r="I8" s="7"/>
      <c r="J8" s="32"/>
      <c r="K8" s="32"/>
      <c r="L8" s="5"/>
      <c r="M8" s="5"/>
      <c r="N8" s="5"/>
      <c r="O8" s="5"/>
      <c r="P8" s="5"/>
    </row>
    <row r="9" spans="1:16" ht="12.75" customHeight="1">
      <c r="A9" s="4"/>
      <c r="B9" s="181">
        <v>1.1100000000000001</v>
      </c>
      <c r="C9" s="35"/>
      <c r="D9" s="318" t="s">
        <v>51</v>
      </c>
      <c r="E9" s="317"/>
      <c r="F9" s="317"/>
      <c r="G9" s="317"/>
      <c r="H9" s="317"/>
      <c r="I9" s="317"/>
      <c r="J9" s="317"/>
      <c r="K9" s="317"/>
      <c r="L9" s="133"/>
      <c r="M9" s="133"/>
      <c r="N9" s="5"/>
      <c r="O9" s="5"/>
      <c r="P9" s="5"/>
    </row>
    <row r="10" spans="1:16" ht="13.7" customHeight="1">
      <c r="A10" s="4"/>
      <c r="B10" s="86"/>
      <c r="C10" s="35"/>
      <c r="D10" s="317"/>
      <c r="E10" s="317"/>
      <c r="F10" s="317"/>
      <c r="G10" s="317"/>
      <c r="H10" s="317"/>
      <c r="I10" s="317"/>
      <c r="J10" s="317"/>
      <c r="K10" s="317"/>
      <c r="L10" s="133"/>
      <c r="M10" s="133"/>
      <c r="N10" s="5"/>
      <c r="O10" s="5"/>
      <c r="P10" s="5"/>
    </row>
    <row r="11" spans="1:16" ht="13.7" customHeight="1">
      <c r="A11" s="4"/>
      <c r="B11" s="86"/>
      <c r="C11" s="35"/>
      <c r="D11" s="317"/>
      <c r="E11" s="317"/>
      <c r="F11" s="317"/>
      <c r="G11" s="317"/>
      <c r="H11" s="317"/>
      <c r="I11" s="317"/>
      <c r="J11" s="317"/>
      <c r="K11" s="317"/>
      <c r="L11" s="5"/>
      <c r="M11" s="5"/>
      <c r="N11" s="5"/>
      <c r="O11" s="5"/>
      <c r="P11" s="5"/>
    </row>
    <row r="12" spans="1:16" ht="13.7" customHeight="1">
      <c r="A12" s="4"/>
      <c r="B12" s="86"/>
      <c r="C12" s="35"/>
      <c r="D12" s="39"/>
      <c r="E12" s="39"/>
      <c r="F12" s="39"/>
      <c r="G12" s="39"/>
      <c r="H12" s="39"/>
      <c r="I12" s="39"/>
      <c r="J12" s="39"/>
      <c r="K12" s="39"/>
      <c r="L12" s="5"/>
      <c r="M12" s="5"/>
      <c r="N12" s="5"/>
      <c r="O12" s="5"/>
      <c r="P12" s="5"/>
    </row>
    <row r="13" spans="1:16" ht="18.75" customHeight="1">
      <c r="A13" s="4"/>
      <c r="B13" s="369" t="s">
        <v>60</v>
      </c>
      <c r="C13" s="369"/>
      <c r="D13" s="369"/>
      <c r="E13" s="369"/>
      <c r="F13" s="369"/>
      <c r="G13" s="369"/>
      <c r="H13" s="369"/>
      <c r="I13" s="369"/>
      <c r="J13" s="369"/>
      <c r="K13" s="369"/>
      <c r="L13" s="5"/>
      <c r="M13" s="5"/>
      <c r="N13" s="5"/>
      <c r="O13" s="5"/>
      <c r="P13" s="5"/>
    </row>
    <row r="14" spans="1:16" ht="18.75" customHeight="1">
      <c r="A14" s="4"/>
      <c r="B14" s="89"/>
      <c r="C14" s="89"/>
      <c r="D14" s="89"/>
      <c r="E14" s="89"/>
      <c r="F14" s="89"/>
      <c r="G14" s="192"/>
      <c r="H14" s="192"/>
      <c r="I14" s="192"/>
      <c r="J14" s="192"/>
      <c r="K14" s="192"/>
      <c r="L14" s="5"/>
      <c r="M14" s="5"/>
      <c r="N14" s="5"/>
      <c r="O14" s="5"/>
      <c r="P14" s="5"/>
    </row>
    <row r="15" spans="1:16" ht="14.25" customHeight="1">
      <c r="A15" s="4"/>
      <c r="B15" s="5"/>
      <c r="C15" s="179"/>
      <c r="D15" s="179"/>
      <c r="E15" s="102"/>
      <c r="F15" s="102"/>
      <c r="G15" s="102"/>
      <c r="H15" s="102"/>
      <c r="I15" s="5"/>
      <c r="J15" s="5"/>
      <c r="K15" s="5"/>
      <c r="L15" s="5"/>
      <c r="M15" s="5"/>
      <c r="N15" s="5"/>
      <c r="O15" s="5"/>
      <c r="P15" s="5"/>
    </row>
    <row r="16" spans="1:16" ht="25.5" customHeight="1">
      <c r="A16" s="4"/>
      <c r="B16" s="181"/>
      <c r="C16" s="5"/>
      <c r="D16" s="76"/>
      <c r="E16" s="193" t="s">
        <v>116</v>
      </c>
      <c r="F16" s="193" t="s">
        <v>117</v>
      </c>
      <c r="G16" s="193" t="s">
        <v>118</v>
      </c>
      <c r="H16" s="193" t="s">
        <v>119</v>
      </c>
      <c r="I16" s="5"/>
      <c r="J16" s="5"/>
      <c r="K16" s="5"/>
      <c r="L16" s="5"/>
      <c r="M16" s="5"/>
      <c r="N16" s="5"/>
      <c r="O16" s="5"/>
      <c r="P16" s="5"/>
    </row>
    <row r="17" spans="1:16" ht="12.75" customHeight="1">
      <c r="A17" s="4"/>
      <c r="B17" s="5"/>
      <c r="C17" s="5"/>
      <c r="D17" s="5"/>
      <c r="E17" s="101"/>
      <c r="F17" s="101"/>
      <c r="G17" s="101"/>
      <c r="H17" s="101"/>
      <c r="I17" s="5"/>
      <c r="J17" s="5"/>
      <c r="K17" s="5"/>
      <c r="L17" s="30"/>
      <c r="M17" s="30"/>
      <c r="N17" s="30"/>
      <c r="O17" s="30"/>
      <c r="P17" s="30"/>
    </row>
    <row r="18" spans="1:16" ht="12.75" customHeight="1">
      <c r="A18" s="4"/>
      <c r="B18" s="5"/>
      <c r="C18" s="5"/>
      <c r="D18" s="5"/>
      <c r="E18" s="110" t="s">
        <v>27</v>
      </c>
      <c r="F18" s="290">
        <f>'Rta_1.2'!H28/1000</f>
        <v>5.3429999999999998E-2</v>
      </c>
      <c r="G18" s="194">
        <f>'Rta_1.2'!E28</f>
        <v>2016401</v>
      </c>
      <c r="H18" s="195">
        <f t="shared" ref="H18:H24" si="0">F18*G18</f>
        <v>107736.30542999999</v>
      </c>
      <c r="I18" s="5"/>
      <c r="J18" s="5"/>
      <c r="K18" s="5"/>
      <c r="L18" s="30"/>
      <c r="M18" s="30"/>
      <c r="N18" s="30"/>
      <c r="O18" s="30"/>
      <c r="P18" s="30"/>
    </row>
    <row r="19" spans="1:16" ht="12.75" customHeight="1">
      <c r="A19" s="4"/>
      <c r="B19" s="5"/>
      <c r="C19" s="5"/>
      <c r="D19" s="5"/>
      <c r="E19" s="112" t="s">
        <v>28</v>
      </c>
      <c r="F19" s="115">
        <f>'Rta_1.2'!H29/1000</f>
        <v>8.1959999999999991E-2</v>
      </c>
      <c r="G19" s="184">
        <f>'Rta_1.2'!E29</f>
        <v>2139671</v>
      </c>
      <c r="H19" s="184">
        <f t="shared" si="0"/>
        <v>175367.43515999999</v>
      </c>
      <c r="I19" s="5"/>
      <c r="J19" s="112"/>
      <c r="K19" s="25"/>
      <c r="L19" s="30"/>
      <c r="M19" s="30"/>
      <c r="N19" s="30"/>
      <c r="O19" s="30"/>
      <c r="P19" s="30"/>
    </row>
    <row r="20" spans="1:16" ht="12.75" customHeight="1">
      <c r="A20" s="4"/>
      <c r="B20" s="5"/>
      <c r="C20" s="5"/>
      <c r="D20" s="5"/>
      <c r="E20" s="110" t="s">
        <v>29</v>
      </c>
      <c r="F20" s="290">
        <f>'Rta_1.2'!H30/1000</f>
        <v>7.1540000000000006E-2</v>
      </c>
      <c r="G20" s="194">
        <f>'Rta_1.2'!E30</f>
        <v>2152858</v>
      </c>
      <c r="H20" s="195">
        <f t="shared" si="0"/>
        <v>154015.46132</v>
      </c>
      <c r="I20" s="5"/>
      <c r="J20" s="54"/>
      <c r="K20" s="25"/>
      <c r="L20" s="30"/>
      <c r="M20" s="30"/>
      <c r="N20" s="30"/>
      <c r="O20" s="30"/>
      <c r="P20" s="30"/>
    </row>
    <row r="21" spans="1:16" ht="15.75" customHeight="1">
      <c r="A21" s="4"/>
      <c r="B21" s="5"/>
      <c r="C21" s="5"/>
      <c r="D21" s="5"/>
      <c r="E21" s="112" t="s">
        <v>30</v>
      </c>
      <c r="F21" s="115">
        <f>'Rta_1.2'!H31/1000</f>
        <v>5.16E-2</v>
      </c>
      <c r="G21" s="184">
        <f>'Rta_1.2'!E31</f>
        <v>2007982</v>
      </c>
      <c r="H21" s="184">
        <f t="shared" si="0"/>
        <v>103611.87119999999</v>
      </c>
      <c r="I21" s="5"/>
      <c r="J21" s="112"/>
      <c r="K21" s="25"/>
      <c r="L21" s="30"/>
      <c r="M21" s="30"/>
      <c r="N21" s="30"/>
      <c r="O21" s="30"/>
      <c r="P21" s="30"/>
    </row>
    <row r="22" spans="1:16" ht="15.95" customHeight="1">
      <c r="A22" s="4"/>
      <c r="B22" s="5"/>
      <c r="C22" s="5"/>
      <c r="D22" s="5"/>
      <c r="E22" s="110" t="s">
        <v>31</v>
      </c>
      <c r="F22" s="290">
        <f>'Rta_1.2'!H32/1000</f>
        <v>2.9239999999999999E-2</v>
      </c>
      <c r="G22" s="194">
        <f>'Rta_1.2'!E32</f>
        <v>1879454</v>
      </c>
      <c r="H22" s="195">
        <f t="shared" si="0"/>
        <v>54955.234959999994</v>
      </c>
      <c r="I22" s="5"/>
      <c r="J22" s="54"/>
      <c r="K22" s="25"/>
      <c r="L22" s="30"/>
      <c r="M22" s="30"/>
      <c r="N22" s="30"/>
      <c r="O22" s="30"/>
      <c r="P22" s="30"/>
    </row>
    <row r="23" spans="1:16" ht="15.75" customHeight="1">
      <c r="A23" s="4"/>
      <c r="B23" s="5"/>
      <c r="C23" s="5"/>
      <c r="D23" s="5"/>
      <c r="E23" s="112" t="s">
        <v>32</v>
      </c>
      <c r="F23" s="115">
        <f>'Rta_1.2'!H33/1000</f>
        <v>8.5879999999999984E-3</v>
      </c>
      <c r="G23" s="184">
        <f>'Rta_1.2'!E33</f>
        <v>1725658</v>
      </c>
      <c r="H23" s="184">
        <f t="shared" si="0"/>
        <v>14819.950903999998</v>
      </c>
      <c r="I23" s="5"/>
      <c r="J23" s="112"/>
      <c r="K23" s="25"/>
      <c r="L23" s="30"/>
      <c r="M23" s="30"/>
      <c r="N23" s="30"/>
      <c r="O23" s="30"/>
      <c r="P23" s="30"/>
    </row>
    <row r="24" spans="1:16" ht="15.95" customHeight="1">
      <c r="A24" s="4"/>
      <c r="B24" s="5"/>
      <c r="C24" s="5"/>
      <c r="D24" s="5"/>
      <c r="E24" s="110" t="s">
        <v>33</v>
      </c>
      <c r="F24" s="290">
        <f>'Rta_1.2'!H34/1000</f>
        <v>6.6E-4</v>
      </c>
      <c r="G24" s="194">
        <f>'Rta_1.2'!E34</f>
        <v>1550158</v>
      </c>
      <c r="H24" s="195">
        <f t="shared" si="0"/>
        <v>1023.10428</v>
      </c>
      <c r="I24" s="5"/>
      <c r="J24" s="54"/>
      <c r="K24" s="25"/>
      <c r="L24" s="30"/>
      <c r="M24" s="30"/>
      <c r="N24" s="30"/>
      <c r="O24" s="30"/>
      <c r="P24" s="30"/>
    </row>
    <row r="25" spans="1:16" ht="13.7" customHeight="1">
      <c r="A25" s="4"/>
      <c r="B25" s="5"/>
      <c r="C25" s="5"/>
      <c r="D25" s="5"/>
      <c r="E25" s="112" t="s">
        <v>120</v>
      </c>
      <c r="F25" s="115"/>
      <c r="G25" s="184"/>
      <c r="H25" s="184">
        <f>SUM(H18:H24)</f>
        <v>611529.36325399997</v>
      </c>
      <c r="I25" s="5"/>
      <c r="J25" s="112"/>
      <c r="K25" s="25"/>
      <c r="L25" s="30"/>
      <c r="M25" s="30"/>
      <c r="N25" s="30"/>
      <c r="O25" s="30"/>
      <c r="P25" s="30"/>
    </row>
    <row r="26" spans="1:16" ht="15.95" customHeight="1">
      <c r="A26" s="4"/>
      <c r="B26" s="5"/>
      <c r="C26" s="5"/>
      <c r="D26" s="5"/>
      <c r="E26" s="69"/>
      <c r="F26" s="5"/>
      <c r="G26" s="5"/>
      <c r="H26" s="196"/>
      <c r="I26" s="5"/>
      <c r="J26" s="54"/>
      <c r="K26" s="25"/>
      <c r="L26" s="30"/>
      <c r="M26" s="30"/>
      <c r="N26" s="30"/>
      <c r="O26" s="30"/>
      <c r="P26" s="30"/>
    </row>
    <row r="27" spans="1:16" ht="13.7" customHeight="1">
      <c r="A27" s="4"/>
      <c r="B27" s="5"/>
      <c r="C27" s="5"/>
      <c r="D27" s="5"/>
      <c r="E27" s="69" t="s">
        <v>121</v>
      </c>
      <c r="F27" s="5"/>
      <c r="G27" s="5"/>
      <c r="H27" s="197">
        <f>H25*0.503</f>
        <v>307599.26971676201</v>
      </c>
      <c r="I27" s="5"/>
      <c r="J27" s="5"/>
      <c r="K27" s="5"/>
      <c r="L27" s="30"/>
      <c r="M27" s="30"/>
      <c r="N27" s="30"/>
      <c r="O27" s="30"/>
      <c r="P27" s="30"/>
    </row>
    <row r="28" spans="1:16" ht="13.7" customHeight="1">
      <c r="A28" s="4"/>
      <c r="B28" s="5"/>
      <c r="C28" s="5"/>
      <c r="D28" s="5"/>
      <c r="E28" s="69" t="s">
        <v>122</v>
      </c>
      <c r="F28" s="5"/>
      <c r="G28" s="5"/>
      <c r="H28" s="198">
        <f>'Rta_1.2'!F25</f>
        <v>2.12</v>
      </c>
      <c r="I28" s="5"/>
      <c r="J28" s="5"/>
      <c r="K28" s="5"/>
      <c r="L28" s="30"/>
      <c r="M28" s="30"/>
      <c r="N28" s="30"/>
      <c r="O28" s="30"/>
      <c r="P28" s="30"/>
    </row>
    <row r="29" spans="1:16" ht="13.7" customHeight="1">
      <c r="A29" s="4"/>
      <c r="B29" s="5"/>
      <c r="C29" s="5"/>
      <c r="D29" s="5"/>
      <c r="E29" s="69"/>
      <c r="F29" s="5"/>
      <c r="G29" s="5"/>
      <c r="H29" s="198"/>
      <c r="I29" s="5"/>
      <c r="J29" s="5"/>
      <c r="K29" s="5"/>
      <c r="L29" s="30"/>
      <c r="M29" s="30"/>
      <c r="N29" s="30"/>
      <c r="O29" s="30"/>
      <c r="P29" s="30"/>
    </row>
    <row r="30" spans="1:16" ht="13.7" customHeight="1">
      <c r="A30" s="4"/>
      <c r="B30" s="5"/>
      <c r="C30" s="69"/>
      <c r="D30" s="5"/>
      <c r="E30" s="5"/>
      <c r="F30" s="198"/>
      <c r="G30" s="5"/>
      <c r="H30" s="5"/>
      <c r="I30" s="5"/>
      <c r="J30" s="30"/>
      <c r="K30" s="30"/>
      <c r="L30" s="30"/>
      <c r="M30" s="30"/>
      <c r="N30" s="30"/>
      <c r="O30" s="30"/>
      <c r="P30" s="30"/>
    </row>
    <row r="31" spans="1:16" ht="24.75" customHeight="1">
      <c r="A31" s="4"/>
      <c r="B31" s="5"/>
      <c r="C31" s="319" t="s">
        <v>123</v>
      </c>
      <c r="D31" s="319"/>
      <c r="E31" s="319"/>
      <c r="F31" s="289">
        <f>H$27*(1-H$28/1000)^4</f>
        <v>304999.11103734327</v>
      </c>
      <c r="G31" s="5"/>
      <c r="H31" s="5"/>
      <c r="I31" s="5"/>
      <c r="J31" s="30"/>
      <c r="K31" s="30"/>
      <c r="L31" s="30"/>
      <c r="M31" s="30"/>
      <c r="N31" s="30"/>
      <c r="O31" s="30"/>
      <c r="P31" s="30"/>
    </row>
    <row r="32" spans="1:16" ht="24.75" customHeight="1">
      <c r="A32" s="4"/>
      <c r="B32" s="5"/>
      <c r="C32" s="319" t="s">
        <v>124</v>
      </c>
      <c r="D32" s="319"/>
      <c r="E32" s="319"/>
      <c r="F32" s="289">
        <f>H$27*(1-H$28/1000)^3</f>
        <v>305647.08285299165</v>
      </c>
      <c r="G32" s="5"/>
      <c r="H32" s="5"/>
      <c r="I32" s="5"/>
      <c r="J32" s="30"/>
      <c r="K32" s="30"/>
      <c r="L32" s="30"/>
      <c r="M32" s="30"/>
      <c r="N32" s="30"/>
      <c r="O32" s="30"/>
      <c r="P32" s="30"/>
    </row>
    <row r="33" spans="1:16" ht="24.75" customHeight="1">
      <c r="A33" s="4"/>
      <c r="B33" s="5"/>
      <c r="C33" s="319" t="s">
        <v>125</v>
      </c>
      <c r="D33" s="319"/>
      <c r="E33" s="319"/>
      <c r="F33" s="289">
        <f>H$27*(1-H$28/1000)^2</f>
        <v>306296.43128732074</v>
      </c>
      <c r="G33" s="5"/>
      <c r="H33" s="5"/>
      <c r="I33" s="5"/>
      <c r="J33" s="30"/>
      <c r="K33" s="30"/>
      <c r="L33" s="30"/>
      <c r="M33" s="30"/>
      <c r="N33" s="30"/>
      <c r="O33" s="30"/>
      <c r="P33" s="30"/>
    </row>
    <row r="34" spans="1:16" ht="24.75" customHeight="1">
      <c r="A34" s="4"/>
      <c r="B34" s="5"/>
      <c r="C34" s="319" t="s">
        <v>126</v>
      </c>
      <c r="D34" s="319"/>
      <c r="E34" s="319"/>
      <c r="F34" s="289">
        <f>H$27*(1-H$28/1000)^1</f>
        <v>306947.15926496248</v>
      </c>
      <c r="G34" s="5"/>
      <c r="H34" s="5"/>
      <c r="I34" s="5"/>
      <c r="J34" s="30"/>
      <c r="K34" s="30"/>
      <c r="L34" s="30"/>
      <c r="M34" s="30"/>
      <c r="N34" s="30"/>
      <c r="O34" s="30"/>
      <c r="P34" s="30"/>
    </row>
    <row r="35" spans="1:16" ht="24.75" customHeight="1">
      <c r="A35" s="4"/>
      <c r="B35" s="5"/>
      <c r="C35" s="319" t="s">
        <v>127</v>
      </c>
      <c r="D35" s="319"/>
      <c r="E35" s="319"/>
      <c r="F35" s="289">
        <f>H$27*(1-H$28/1000)^0</f>
        <v>307599.26971676201</v>
      </c>
      <c r="G35" s="5"/>
      <c r="H35" s="5"/>
      <c r="I35" s="5"/>
      <c r="J35" s="30"/>
      <c r="K35" s="30"/>
      <c r="L35" s="30"/>
      <c r="M35" s="30"/>
      <c r="N35" s="30"/>
      <c r="O35" s="30"/>
      <c r="P35" s="30"/>
    </row>
    <row r="36" spans="1:16" ht="13.7" customHeight="1">
      <c r="A36" s="4"/>
      <c r="B36" s="5"/>
      <c r="C36" s="5"/>
      <c r="D36" s="5"/>
      <c r="E36" s="5"/>
      <c r="F36" s="199"/>
      <c r="G36" s="5"/>
      <c r="H36" s="5"/>
      <c r="I36" s="5"/>
      <c r="J36" s="5"/>
      <c r="K36" s="5"/>
      <c r="L36" s="5"/>
      <c r="M36" s="5"/>
      <c r="N36" s="5"/>
      <c r="O36" s="5"/>
      <c r="P36" s="5"/>
    </row>
    <row r="37" spans="1:16" ht="13.7" customHeight="1">
      <c r="A37" s="4"/>
      <c r="B37" s="5"/>
      <c r="C37" s="319" t="s">
        <v>128</v>
      </c>
      <c r="D37" s="319"/>
      <c r="E37" s="319"/>
      <c r="F37" s="197">
        <f>SUM(F31:F35)</f>
        <v>1531489.05415938</v>
      </c>
      <c r="G37" s="5"/>
      <c r="H37" s="5"/>
      <c r="I37" s="5"/>
      <c r="J37" s="5"/>
      <c r="K37" s="5"/>
      <c r="L37" s="5"/>
      <c r="M37" s="5"/>
      <c r="N37" s="5"/>
      <c r="O37" s="5"/>
      <c r="P37" s="5"/>
    </row>
    <row r="38" spans="1:16" ht="13.7" customHeight="1">
      <c r="A38" s="4"/>
      <c r="B38" s="5"/>
      <c r="C38" s="5"/>
      <c r="D38" s="5"/>
      <c r="E38" s="5"/>
      <c r="F38" s="5"/>
      <c r="G38" s="5"/>
      <c r="H38" s="5"/>
      <c r="I38" s="5"/>
      <c r="J38" s="5"/>
      <c r="K38" s="5"/>
      <c r="L38" s="5"/>
      <c r="M38" s="5"/>
      <c r="N38" s="5"/>
      <c r="O38" s="5"/>
      <c r="P38" s="5"/>
    </row>
    <row r="39" spans="1:16" ht="13.7" customHeight="1">
      <c r="A39" s="4"/>
      <c r="B39" s="5"/>
      <c r="C39" s="39"/>
      <c r="D39" s="74"/>
      <c r="E39" s="74"/>
      <c r="F39" s="74"/>
      <c r="G39" s="74"/>
      <c r="H39" s="74"/>
      <c r="I39" s="74"/>
      <c r="J39" s="74"/>
      <c r="K39" s="5"/>
      <c r="L39" s="5"/>
      <c r="M39" s="5"/>
      <c r="N39" s="5"/>
      <c r="O39" s="5"/>
      <c r="P39" s="5"/>
    </row>
    <row r="40" spans="1:16" ht="12.75" customHeight="1">
      <c r="A40" s="4"/>
      <c r="B40" s="5"/>
      <c r="C40" s="322" t="s">
        <v>129</v>
      </c>
      <c r="D40" s="323"/>
      <c r="E40" s="323"/>
      <c r="F40" s="323"/>
      <c r="G40" s="323"/>
      <c r="H40" s="323"/>
      <c r="I40" s="323"/>
      <c r="J40" s="323"/>
      <c r="K40" s="323"/>
      <c r="L40" s="5"/>
      <c r="M40" s="5"/>
      <c r="N40" s="5"/>
      <c r="O40" s="5"/>
      <c r="P40" s="5"/>
    </row>
    <row r="41" spans="1:16" ht="13.7" customHeight="1">
      <c r="A41" s="4"/>
      <c r="B41" s="5"/>
      <c r="C41" s="323"/>
      <c r="D41" s="323"/>
      <c r="E41" s="323"/>
      <c r="F41" s="323"/>
      <c r="G41" s="323"/>
      <c r="H41" s="323"/>
      <c r="I41" s="323"/>
      <c r="J41" s="323"/>
      <c r="K41" s="323"/>
      <c r="L41" s="5"/>
      <c r="M41" s="5"/>
      <c r="N41" s="5"/>
      <c r="O41" s="5"/>
      <c r="P41" s="5"/>
    </row>
    <row r="42" spans="1:16" ht="30.75" customHeight="1">
      <c r="A42" s="4"/>
      <c r="B42" s="5"/>
      <c r="C42" s="323"/>
      <c r="D42" s="323"/>
      <c r="E42" s="323"/>
      <c r="F42" s="323"/>
      <c r="G42" s="323"/>
      <c r="H42" s="323"/>
      <c r="I42" s="323"/>
      <c r="J42" s="323"/>
      <c r="K42" s="323"/>
      <c r="L42" s="5"/>
      <c r="M42" s="5"/>
      <c r="N42" s="5"/>
      <c r="O42" s="5"/>
      <c r="P42" s="5"/>
    </row>
    <row r="43" spans="1:16" ht="13.7" customHeight="1">
      <c r="A43" s="4"/>
      <c r="B43" s="5"/>
      <c r="C43" s="69"/>
      <c r="D43" s="200"/>
      <c r="E43" s="201"/>
      <c r="F43" s="201"/>
      <c r="G43" s="169"/>
      <c r="H43" s="169"/>
      <c r="I43" s="169"/>
      <c r="J43" s="169"/>
      <c r="K43" s="5"/>
      <c r="L43" s="5"/>
      <c r="M43" s="5"/>
      <c r="N43" s="5"/>
      <c r="O43" s="5"/>
      <c r="P43" s="5"/>
    </row>
    <row r="44" spans="1:16" ht="17.45" customHeight="1">
      <c r="A44" s="4"/>
      <c r="B44" s="309" t="s">
        <v>58</v>
      </c>
      <c r="C44" s="310"/>
      <c r="D44" s="310"/>
      <c r="E44" s="310"/>
      <c r="F44" s="310"/>
      <c r="G44" s="351" t="s">
        <v>12</v>
      </c>
      <c r="H44" s="352"/>
      <c r="I44" s="352"/>
      <c r="J44" s="352"/>
      <c r="K44" s="352"/>
      <c r="L44" s="5"/>
      <c r="M44" s="5"/>
      <c r="N44" s="5"/>
      <c r="O44" s="5"/>
      <c r="P44" s="5"/>
    </row>
    <row r="45" spans="1:16" ht="13.7" customHeight="1">
      <c r="A45" s="4"/>
      <c r="B45" s="5"/>
      <c r="C45" s="69"/>
      <c r="D45" s="200"/>
      <c r="E45" s="201"/>
      <c r="F45" s="201"/>
      <c r="G45" s="169"/>
      <c r="H45" s="169"/>
      <c r="I45" s="169"/>
      <c r="J45" s="169"/>
      <c r="K45" s="5"/>
      <c r="L45" s="5"/>
      <c r="M45" s="5"/>
      <c r="N45" s="5"/>
      <c r="O45" s="5"/>
      <c r="P45" s="5"/>
    </row>
    <row r="46" spans="1:16" ht="13.7" customHeight="1">
      <c r="A46" s="4"/>
      <c r="B46" s="5"/>
      <c r="C46" s="69"/>
      <c r="D46" s="200"/>
      <c r="E46" s="201"/>
      <c r="F46" s="201"/>
      <c r="G46" s="169"/>
      <c r="H46" s="169"/>
      <c r="I46" s="169"/>
      <c r="J46" s="169"/>
      <c r="K46" s="5"/>
      <c r="L46" s="5"/>
      <c r="M46" s="5"/>
      <c r="N46" s="5"/>
      <c r="O46" s="5"/>
      <c r="P46" s="5"/>
    </row>
    <row r="47" spans="1:16" ht="13.7" customHeight="1">
      <c r="A47" s="4"/>
      <c r="B47" s="5"/>
      <c r="C47" s="69"/>
      <c r="D47" s="200"/>
      <c r="E47" s="201"/>
      <c r="F47" s="201"/>
      <c r="G47" s="169"/>
      <c r="H47" s="169"/>
      <c r="I47" s="169"/>
      <c r="J47" s="169"/>
      <c r="K47" s="5"/>
      <c r="L47" s="5"/>
      <c r="M47" s="5"/>
      <c r="N47" s="5"/>
      <c r="O47" s="5"/>
      <c r="P47" s="5"/>
    </row>
    <row r="48" spans="1:16" ht="13.7" customHeight="1">
      <c r="A48" s="4"/>
      <c r="B48" s="5"/>
      <c r="C48" s="69"/>
      <c r="D48" s="200"/>
      <c r="E48" s="201"/>
      <c r="F48" s="201"/>
      <c r="G48" s="169"/>
      <c r="H48" s="169"/>
      <c r="I48" s="169"/>
      <c r="J48" s="169"/>
      <c r="K48" s="5"/>
      <c r="L48" s="5"/>
      <c r="M48" s="5"/>
      <c r="N48" s="5"/>
      <c r="O48" s="5"/>
      <c r="P48" s="5"/>
    </row>
    <row r="49" spans="1:16" ht="13.7" customHeight="1">
      <c r="A49" s="4"/>
      <c r="B49" s="5"/>
      <c r="C49" s="202"/>
      <c r="D49" s="202"/>
      <c r="E49" s="202"/>
      <c r="F49" s="29"/>
      <c r="G49" s="203"/>
      <c r="H49" s="203"/>
      <c r="I49" s="204"/>
      <c r="J49" s="29"/>
      <c r="K49" s="5"/>
      <c r="L49" s="5"/>
      <c r="M49" s="5"/>
      <c r="N49" s="5"/>
      <c r="O49" s="5"/>
      <c r="P49" s="5"/>
    </row>
    <row r="50" spans="1:16" ht="13.7" customHeight="1">
      <c r="A50" s="4"/>
      <c r="B50" s="5"/>
      <c r="C50" s="384"/>
      <c r="D50" s="384"/>
      <c r="E50" s="202"/>
      <c r="F50" s="29"/>
      <c r="G50" s="203"/>
      <c r="H50" s="203"/>
      <c r="I50" s="204"/>
      <c r="J50" s="169"/>
      <c r="K50" s="5"/>
      <c r="L50" s="5"/>
      <c r="M50" s="5"/>
      <c r="N50" s="5"/>
      <c r="O50" s="5"/>
      <c r="P50" s="5"/>
    </row>
    <row r="51" spans="1:16" ht="13.7" customHeight="1">
      <c r="A51" s="4"/>
      <c r="B51" s="5"/>
      <c r="C51" s="319"/>
      <c r="D51" s="319"/>
      <c r="E51" s="202"/>
      <c r="F51" s="29"/>
      <c r="G51" s="203"/>
      <c r="H51" s="203"/>
      <c r="I51" s="204"/>
      <c r="J51" s="169"/>
      <c r="K51" s="5"/>
      <c r="L51" s="5"/>
      <c r="M51" s="5"/>
      <c r="N51" s="5"/>
      <c r="O51" s="5"/>
      <c r="P51" s="5"/>
    </row>
    <row r="52" spans="1:16" ht="13.7" customHeight="1">
      <c r="A52" s="4"/>
      <c r="B52" s="5"/>
      <c r="C52" s="5"/>
      <c r="D52" s="5"/>
      <c r="E52" s="5"/>
      <c r="F52" s="5"/>
      <c r="G52" s="5"/>
      <c r="H52" s="5"/>
      <c r="I52" s="5"/>
      <c r="J52" s="5"/>
      <c r="K52" s="5"/>
      <c r="L52" s="5"/>
      <c r="M52" s="5"/>
      <c r="N52" s="5"/>
      <c r="O52" s="5"/>
      <c r="P52" s="5"/>
    </row>
    <row r="53" spans="1:16" ht="13.7" customHeight="1">
      <c r="A53" s="4"/>
      <c r="B53" s="5"/>
      <c r="C53" s="5"/>
      <c r="D53" s="5"/>
      <c r="E53" s="5"/>
      <c r="F53" s="5"/>
      <c r="G53" s="5"/>
      <c r="H53" s="5"/>
      <c r="I53" s="5"/>
      <c r="J53" s="5"/>
      <c r="K53" s="5"/>
      <c r="L53" s="5"/>
      <c r="M53" s="5"/>
      <c r="N53" s="5"/>
      <c r="O53" s="5"/>
      <c r="P53" s="5"/>
    </row>
    <row r="54" spans="1:16" ht="13.7" customHeight="1">
      <c r="A54" s="4"/>
      <c r="B54" s="5"/>
      <c r="C54" s="5"/>
      <c r="D54" s="5"/>
      <c r="E54" s="5"/>
      <c r="F54" s="5"/>
      <c r="G54" s="5"/>
      <c r="H54" s="5"/>
      <c r="I54" s="5"/>
      <c r="J54" s="5"/>
      <c r="K54" s="5"/>
      <c r="L54" s="5"/>
      <c r="M54" s="5"/>
      <c r="N54" s="5"/>
      <c r="O54" s="5"/>
      <c r="P54" s="5"/>
    </row>
    <row r="55" spans="1:16" s="282" customFormat="1" ht="13.7" customHeight="1">
      <c r="A55" s="5"/>
      <c r="B55" s="5"/>
      <c r="C55" s="5"/>
      <c r="D55" s="5"/>
      <c r="E55" s="5"/>
      <c r="F55" s="5"/>
      <c r="G55" s="5"/>
      <c r="H55" s="5"/>
      <c r="I55" s="5"/>
      <c r="J55" s="5"/>
      <c r="K55" s="5"/>
      <c r="L55" s="5"/>
      <c r="M55" s="5"/>
      <c r="N55" s="5"/>
      <c r="O55" s="5"/>
      <c r="P55" s="5"/>
    </row>
  </sheetData>
  <mergeCells count="18">
    <mergeCell ref="D2:K2"/>
    <mergeCell ref="B4:D4"/>
    <mergeCell ref="J4:K4"/>
    <mergeCell ref="B7:F7"/>
    <mergeCell ref="G7:K7"/>
    <mergeCell ref="C50:D50"/>
    <mergeCell ref="C51:D51"/>
    <mergeCell ref="C31:E31"/>
    <mergeCell ref="C32:E32"/>
    <mergeCell ref="C33:E33"/>
    <mergeCell ref="D9:K11"/>
    <mergeCell ref="B44:F44"/>
    <mergeCell ref="G44:K44"/>
    <mergeCell ref="C40:K42"/>
    <mergeCell ref="C34:E34"/>
    <mergeCell ref="C35:E35"/>
    <mergeCell ref="C37:E37"/>
    <mergeCell ref="B13:K13"/>
  </mergeCells>
  <hyperlinks>
    <hyperlink ref="B4" location="'Ejercicios'!R1C1" display="Volver a ejercicios" xr:uid="{00000000-0004-0000-0A00-000000000000}"/>
    <hyperlink ref="J4" location="'Índice'!R1C1" display="Volver al índice" xr:uid="{00000000-0004-0000-0A00-000001000000}"/>
    <hyperlink ref="B4:D4" location="Ejercicios!A1" display="Volver a ejercicios" xr:uid="{0328BCCE-1C5D-493F-9C08-D2686396CD71}"/>
    <hyperlink ref="J4:K4" location="Índice!A1" display="Volver al índice" xr:uid="{AB77BD55-75F1-4AAC-86DE-664CD41ABC40}"/>
  </hyperlinks>
  <pageMargins left="0.75" right="0.75" top="1" bottom="1" header="0.5" footer="0.5"/>
  <pageSetup scale="73" orientation="landscape"/>
  <headerFooter>
    <oddFooter>&amp;R&amp;"Arial,Regular"&amp;10&amp;K000000Rta_1.11</oddFooter>
  </headerFooter>
  <drawing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U284"/>
  <sheetViews>
    <sheetView showGridLines="0" zoomScaleNormal="100" workbookViewId="0">
      <selection activeCell="U31" sqref="U31"/>
    </sheetView>
  </sheetViews>
  <sheetFormatPr baseColWidth="10" defaultColWidth="9.140625" defaultRowHeight="12.75" customHeight="1"/>
  <cols>
    <col min="1" max="1" width="5.42578125" style="1" customWidth="1"/>
    <col min="2" max="2" width="8.42578125" style="1" customWidth="1"/>
    <col min="3" max="3" width="16.42578125" style="1" customWidth="1"/>
    <col min="4" max="4" width="11.42578125" style="1" customWidth="1"/>
    <col min="5" max="5" width="13.140625" style="1" customWidth="1"/>
    <col min="6" max="6" width="7.85546875" style="1" customWidth="1"/>
    <col min="7" max="7" width="13.42578125" style="1" customWidth="1"/>
    <col min="8" max="8" width="15.42578125" style="1" customWidth="1"/>
    <col min="9" max="9" width="14.5703125" style="1" customWidth="1"/>
    <col min="10" max="11" width="12.140625" style="1" customWidth="1"/>
    <col min="12" max="12" width="14.42578125" style="1" customWidth="1"/>
    <col min="13" max="13" width="14.140625" style="1" customWidth="1"/>
    <col min="14" max="14" width="14.85546875" style="1" customWidth="1"/>
    <col min="15" max="16" width="14.5703125" style="1" customWidth="1"/>
    <col min="17" max="17" width="13.42578125" style="1" customWidth="1"/>
    <col min="18" max="18" width="9.140625" style="1" customWidth="1"/>
    <col min="19" max="19" width="4.5703125" style="1" customWidth="1"/>
    <col min="20" max="20" width="9.140625" style="1" customWidth="1"/>
    <col min="21" max="21" width="55.5703125" style="282" customWidth="1"/>
    <col min="22" max="22" width="9.140625" style="1" customWidth="1"/>
    <col min="23" max="16384" width="9.140625" style="1"/>
  </cols>
  <sheetData>
    <row r="1" spans="1:21" ht="13.7" customHeight="1">
      <c r="A1" s="28"/>
      <c r="B1" s="3"/>
      <c r="C1" s="3"/>
      <c r="D1" s="3"/>
      <c r="E1" s="3"/>
      <c r="F1" s="3"/>
      <c r="G1" s="3"/>
      <c r="H1" s="3"/>
      <c r="I1" s="3"/>
      <c r="J1" s="3"/>
      <c r="K1" s="3"/>
      <c r="L1" s="3"/>
      <c r="M1" s="3"/>
      <c r="N1" s="3"/>
      <c r="O1" s="3"/>
      <c r="P1" s="3"/>
      <c r="Q1" s="3"/>
      <c r="R1" s="3"/>
      <c r="S1" s="3"/>
      <c r="T1" s="3"/>
      <c r="U1" s="5"/>
    </row>
    <row r="2" spans="1:21" ht="13.7" customHeight="1">
      <c r="A2" s="4"/>
      <c r="B2" s="5"/>
      <c r="C2" s="5"/>
      <c r="D2" s="5"/>
      <c r="E2" s="5"/>
      <c r="F2" s="5"/>
      <c r="G2" s="5"/>
      <c r="H2" s="5"/>
      <c r="I2" s="5"/>
      <c r="J2" s="5"/>
      <c r="K2" s="346" t="s">
        <v>2</v>
      </c>
      <c r="L2" s="347"/>
      <c r="M2" s="347"/>
      <c r="N2" s="347"/>
      <c r="O2" s="347"/>
      <c r="P2" s="347"/>
      <c r="Q2" s="347"/>
      <c r="R2" s="347"/>
      <c r="S2" s="5"/>
      <c r="T2" s="5"/>
      <c r="U2" s="5"/>
    </row>
    <row r="3" spans="1:21" ht="13.7" customHeight="1">
      <c r="A3" s="4"/>
      <c r="B3" s="5"/>
      <c r="C3" s="5"/>
      <c r="D3" s="5"/>
      <c r="E3" s="5"/>
      <c r="F3" s="5"/>
      <c r="G3" s="5"/>
      <c r="H3" s="5"/>
      <c r="I3" s="5"/>
      <c r="J3" s="5"/>
      <c r="K3" s="5"/>
      <c r="L3" s="5"/>
      <c r="M3" s="5"/>
      <c r="N3" s="7"/>
      <c r="O3" s="7"/>
      <c r="P3" s="7"/>
      <c r="Q3" s="7"/>
      <c r="R3" s="7"/>
      <c r="S3" s="5"/>
      <c r="T3" s="5"/>
      <c r="U3" s="5"/>
    </row>
    <row r="4" spans="1:21" ht="13.7" customHeight="1">
      <c r="A4" s="4"/>
      <c r="B4" s="348" t="s">
        <v>213</v>
      </c>
      <c r="C4" s="349"/>
      <c r="D4" s="349"/>
      <c r="E4" s="84"/>
      <c r="F4" s="84"/>
      <c r="G4" s="84"/>
      <c r="H4" s="84"/>
      <c r="I4" s="84"/>
      <c r="J4" s="84"/>
      <c r="K4" s="84"/>
      <c r="L4" s="5"/>
      <c r="M4" s="5"/>
      <c r="N4" s="7"/>
      <c r="O4" s="7"/>
      <c r="P4" s="7"/>
      <c r="Q4" s="313" t="s">
        <v>214</v>
      </c>
      <c r="R4" s="314"/>
      <c r="S4" s="5"/>
      <c r="T4" s="5"/>
      <c r="U4" s="5"/>
    </row>
    <row r="5" spans="1:21" ht="13.7" customHeight="1">
      <c r="A5" s="4"/>
      <c r="B5" s="84"/>
      <c r="C5" s="84"/>
      <c r="D5" s="84"/>
      <c r="E5" s="5"/>
      <c r="F5" s="5"/>
      <c r="G5" s="7"/>
      <c r="H5" s="7"/>
      <c r="I5" s="7"/>
      <c r="J5" s="32"/>
      <c r="K5" s="32"/>
      <c r="L5" s="5"/>
      <c r="M5" s="5"/>
      <c r="N5" s="5"/>
      <c r="O5" s="5"/>
      <c r="P5" s="5"/>
      <c r="Q5" s="5"/>
      <c r="R5" s="5"/>
      <c r="S5" s="5"/>
      <c r="T5" s="5"/>
      <c r="U5" s="5"/>
    </row>
    <row r="6" spans="1:21" ht="13.7" customHeight="1">
      <c r="A6" s="4"/>
      <c r="B6" s="84"/>
      <c r="C6" s="84"/>
      <c r="D6" s="84"/>
      <c r="E6" s="5"/>
      <c r="F6" s="5"/>
      <c r="G6" s="7"/>
      <c r="H6" s="7"/>
      <c r="I6" s="7"/>
      <c r="J6" s="32"/>
      <c r="K6" s="32"/>
      <c r="L6" s="5"/>
      <c r="M6" s="5"/>
      <c r="N6" s="5"/>
      <c r="O6" s="5"/>
      <c r="P6" s="5"/>
      <c r="Q6" s="5"/>
      <c r="R6" s="5"/>
      <c r="S6" s="5"/>
      <c r="T6" s="5"/>
      <c r="U6" s="5"/>
    </row>
    <row r="7" spans="1:21" ht="18.75" customHeight="1">
      <c r="A7" s="4"/>
      <c r="B7" s="369" t="s">
        <v>59</v>
      </c>
      <c r="C7" s="370"/>
      <c r="D7" s="370"/>
      <c r="E7" s="370"/>
      <c r="F7" s="370"/>
      <c r="G7" s="370"/>
      <c r="H7" s="370"/>
      <c r="I7" s="370"/>
      <c r="J7" s="370"/>
      <c r="K7" s="280"/>
      <c r="L7" s="280"/>
      <c r="M7" s="280"/>
      <c r="N7" s="280"/>
      <c r="O7" s="280"/>
      <c r="P7" s="280"/>
      <c r="Q7" s="280"/>
      <c r="R7" s="280"/>
      <c r="S7" s="5"/>
      <c r="T7" s="5"/>
      <c r="U7" s="5"/>
    </row>
    <row r="8" spans="1:21" ht="13.7" customHeight="1">
      <c r="A8" s="4"/>
      <c r="B8" s="84"/>
      <c r="C8" s="84"/>
      <c r="D8" s="84"/>
      <c r="E8" s="5"/>
      <c r="F8" s="5"/>
      <c r="G8" s="7"/>
      <c r="H8" s="7"/>
      <c r="I8" s="7"/>
      <c r="J8" s="32"/>
      <c r="K8" s="32"/>
      <c r="L8" s="5"/>
      <c r="M8" s="5"/>
      <c r="N8" s="5"/>
      <c r="O8" s="5"/>
      <c r="P8" s="5"/>
      <c r="Q8" s="5"/>
      <c r="R8" s="5"/>
      <c r="S8" s="5"/>
      <c r="T8" s="5"/>
      <c r="U8" s="5"/>
    </row>
    <row r="9" spans="1:21" ht="12.75" customHeight="1">
      <c r="A9" s="4"/>
      <c r="B9" s="79">
        <v>1.1200000000000001</v>
      </c>
      <c r="C9" s="322" t="s">
        <v>52</v>
      </c>
      <c r="D9" s="323"/>
      <c r="E9" s="323"/>
      <c r="F9" s="323"/>
      <c r="G9" s="323"/>
      <c r="H9" s="323"/>
      <c r="I9" s="323"/>
      <c r="J9" s="323"/>
      <c r="K9" s="323"/>
      <c r="L9" s="323"/>
      <c r="M9" s="323"/>
      <c r="N9" s="323"/>
      <c r="O9" s="323"/>
      <c r="P9" s="323"/>
      <c r="Q9" s="323"/>
      <c r="R9" s="323"/>
      <c r="S9" s="5"/>
      <c r="T9" s="5"/>
      <c r="U9" s="5"/>
    </row>
    <row r="10" spans="1:21" ht="13.7" customHeight="1">
      <c r="A10" s="4"/>
      <c r="B10" s="86"/>
      <c r="C10" s="323"/>
      <c r="D10" s="323"/>
      <c r="E10" s="323"/>
      <c r="F10" s="323"/>
      <c r="G10" s="323"/>
      <c r="H10" s="323"/>
      <c r="I10" s="323"/>
      <c r="J10" s="323"/>
      <c r="K10" s="323"/>
      <c r="L10" s="323"/>
      <c r="M10" s="323"/>
      <c r="N10" s="323"/>
      <c r="O10" s="323"/>
      <c r="P10" s="323"/>
      <c r="Q10" s="323"/>
      <c r="R10" s="323"/>
      <c r="S10" s="5"/>
      <c r="T10" s="5"/>
      <c r="U10" s="5"/>
    </row>
    <row r="11" spans="1:21" ht="13.7" customHeight="1">
      <c r="A11" s="4"/>
      <c r="B11" s="86"/>
      <c r="C11" s="35"/>
      <c r="D11" s="39"/>
      <c r="E11" s="39"/>
      <c r="F11" s="39"/>
      <c r="G11" s="39"/>
      <c r="H11" s="39"/>
      <c r="I11" s="39"/>
      <c r="J11" s="39"/>
      <c r="K11" s="39"/>
      <c r="L11" s="5"/>
      <c r="M11" s="5"/>
      <c r="N11" s="5"/>
      <c r="O11" s="5"/>
      <c r="P11" s="5"/>
      <c r="Q11" s="5"/>
      <c r="R11" s="5"/>
      <c r="S11" s="5"/>
      <c r="T11" s="5"/>
      <c r="U11" s="5"/>
    </row>
    <row r="12" spans="1:21" ht="18.75" customHeight="1">
      <c r="A12" s="4"/>
      <c r="B12" s="369" t="s">
        <v>60</v>
      </c>
      <c r="C12" s="369"/>
      <c r="D12" s="369"/>
      <c r="E12" s="369"/>
      <c r="F12" s="369"/>
      <c r="G12" s="369"/>
      <c r="H12" s="369"/>
      <c r="I12" s="369"/>
      <c r="J12" s="369"/>
      <c r="K12" s="369"/>
      <c r="L12" s="369"/>
      <c r="M12" s="369"/>
      <c r="N12" s="369"/>
      <c r="O12" s="369"/>
      <c r="P12" s="369"/>
      <c r="Q12" s="369"/>
      <c r="R12" s="369"/>
      <c r="S12" s="5"/>
      <c r="T12" s="5"/>
      <c r="U12" s="5"/>
    </row>
    <row r="13" spans="1:21" ht="13.7" customHeight="1">
      <c r="A13" s="4"/>
      <c r="B13" s="5"/>
      <c r="C13" s="385"/>
      <c r="D13" s="385"/>
      <c r="E13" s="385"/>
      <c r="F13" s="385"/>
      <c r="G13" s="385"/>
      <c r="H13" s="385"/>
      <c r="I13" s="385"/>
      <c r="J13" s="385"/>
      <c r="K13" s="385"/>
      <c r="L13" s="385"/>
      <c r="M13" s="385"/>
      <c r="N13" s="385"/>
      <c r="O13" s="385"/>
      <c r="P13" s="385"/>
      <c r="Q13" s="385"/>
      <c r="R13" s="5"/>
      <c r="S13" s="5"/>
      <c r="T13" s="5"/>
      <c r="U13" s="5"/>
    </row>
    <row r="14" spans="1:21" ht="13.7" customHeight="1">
      <c r="A14" s="4"/>
      <c r="B14" s="5"/>
      <c r="C14" s="385"/>
      <c r="D14" s="385"/>
      <c r="E14" s="385"/>
      <c r="F14" s="385"/>
      <c r="G14" s="385"/>
      <c r="H14" s="385"/>
      <c r="I14" s="385"/>
      <c r="J14" s="385"/>
      <c r="K14" s="385"/>
      <c r="L14" s="385"/>
      <c r="M14" s="385"/>
      <c r="N14" s="385"/>
      <c r="O14" s="385"/>
      <c r="P14" s="385"/>
      <c r="Q14" s="385"/>
      <c r="R14" s="5"/>
      <c r="S14" s="5"/>
      <c r="T14" s="5"/>
      <c r="U14" s="5"/>
    </row>
    <row r="15" spans="1:21" ht="14.25" customHeight="1">
      <c r="A15" s="4"/>
      <c r="B15" s="5"/>
      <c r="C15" s="180"/>
      <c r="D15" s="102"/>
      <c r="E15" s="102"/>
      <c r="F15" s="102"/>
      <c r="G15" s="102"/>
      <c r="H15" s="102"/>
      <c r="I15" s="102"/>
      <c r="J15" s="102"/>
      <c r="K15" s="102"/>
      <c r="L15" s="102"/>
      <c r="M15" s="102"/>
      <c r="N15" s="102"/>
      <c r="O15" s="102"/>
      <c r="P15" s="102"/>
      <c r="Q15" s="102"/>
      <c r="R15" s="5"/>
      <c r="S15" s="5"/>
      <c r="T15" s="5"/>
      <c r="U15" s="5"/>
    </row>
    <row r="16" spans="1:21" ht="35.25" customHeight="1">
      <c r="A16" s="4"/>
      <c r="B16" s="5"/>
      <c r="C16" s="193" t="s">
        <v>116</v>
      </c>
      <c r="D16" s="193" t="s">
        <v>130</v>
      </c>
      <c r="E16" s="193" t="s">
        <v>131</v>
      </c>
      <c r="F16" s="193" t="s">
        <v>117</v>
      </c>
      <c r="G16" s="193" t="s">
        <v>118</v>
      </c>
      <c r="H16" s="193" t="s">
        <v>132</v>
      </c>
      <c r="I16" s="193" t="s">
        <v>133</v>
      </c>
      <c r="J16" s="193" t="s">
        <v>134</v>
      </c>
      <c r="K16" s="193" t="s">
        <v>135</v>
      </c>
      <c r="L16" s="193" t="s">
        <v>136</v>
      </c>
      <c r="M16" s="193" t="s">
        <v>137</v>
      </c>
      <c r="N16" s="193" t="s">
        <v>138</v>
      </c>
      <c r="O16" s="193" t="s">
        <v>139</v>
      </c>
      <c r="P16" s="193" t="s">
        <v>140</v>
      </c>
      <c r="Q16" s="193" t="s">
        <v>120</v>
      </c>
      <c r="R16" s="5"/>
      <c r="S16" s="5"/>
      <c r="T16" s="5"/>
      <c r="U16" s="5"/>
    </row>
    <row r="17" spans="1:21" ht="14.25" customHeight="1">
      <c r="A17" s="4"/>
      <c r="B17" s="76"/>
      <c r="C17" s="206"/>
      <c r="D17" s="105"/>
      <c r="E17" s="105"/>
      <c r="F17" s="106"/>
      <c r="G17" s="106"/>
      <c r="H17" s="107"/>
      <c r="I17" s="108"/>
      <c r="J17" s="109"/>
      <c r="K17" s="109"/>
      <c r="L17" s="206"/>
      <c r="M17" s="105"/>
      <c r="N17" s="105"/>
      <c r="O17" s="106"/>
      <c r="P17" s="106"/>
      <c r="Q17" s="107"/>
      <c r="R17" s="5"/>
      <c r="S17" s="5"/>
      <c r="T17" s="5"/>
      <c r="U17" s="5"/>
    </row>
    <row r="18" spans="1:21" ht="13.7" customHeight="1">
      <c r="A18" s="4"/>
      <c r="B18" s="76"/>
      <c r="C18" s="207" t="s">
        <v>23</v>
      </c>
      <c r="D18" s="208">
        <f>'Rta_1.2'!F25</f>
        <v>2.12</v>
      </c>
      <c r="E18" s="209"/>
      <c r="F18" s="210"/>
      <c r="G18" s="210"/>
      <c r="H18" s="211"/>
      <c r="I18" s="211"/>
      <c r="J18" s="166"/>
      <c r="K18" s="166"/>
      <c r="L18" s="211"/>
      <c r="M18" s="212"/>
      <c r="N18" s="212"/>
      <c r="O18" s="210"/>
      <c r="P18" s="210"/>
      <c r="Q18" s="207"/>
      <c r="R18" s="5"/>
      <c r="S18" s="5"/>
      <c r="T18" s="5"/>
      <c r="U18" s="5"/>
    </row>
    <row r="19" spans="1:21" ht="13.7" customHeight="1">
      <c r="A19" s="4"/>
      <c r="B19" s="76"/>
      <c r="C19" s="93" t="s">
        <v>25</v>
      </c>
      <c r="D19" s="213">
        <f>'Rta_1.2'!F26</f>
        <v>0.22</v>
      </c>
      <c r="E19" s="167"/>
      <c r="F19" s="214"/>
      <c r="G19" s="214"/>
      <c r="H19" s="117"/>
      <c r="I19" s="215"/>
      <c r="J19" s="116"/>
      <c r="K19" s="116"/>
      <c r="L19" s="216"/>
      <c r="M19" s="217"/>
      <c r="N19" s="217"/>
      <c r="O19" s="214"/>
      <c r="P19" s="214"/>
      <c r="Q19" s="115"/>
      <c r="R19" s="5"/>
      <c r="S19" s="5"/>
      <c r="T19" s="5"/>
      <c r="U19" s="5"/>
    </row>
    <row r="20" spans="1:21" ht="13.7" customHeight="1">
      <c r="A20" s="4"/>
      <c r="B20" s="76"/>
      <c r="C20" s="207" t="s">
        <v>26</v>
      </c>
      <c r="D20" s="208">
        <f>'Rta_1.2'!F27</f>
        <v>0.32</v>
      </c>
      <c r="E20" s="209"/>
      <c r="F20" s="210"/>
      <c r="G20" s="210"/>
      <c r="H20" s="218"/>
      <c r="I20" s="211"/>
      <c r="J20" s="166"/>
      <c r="K20" s="166"/>
      <c r="L20" s="211"/>
      <c r="M20" s="212"/>
      <c r="N20" s="212"/>
      <c r="O20" s="210"/>
      <c r="P20" s="210"/>
      <c r="Q20" s="165"/>
      <c r="R20" s="5"/>
      <c r="S20" s="5"/>
      <c r="T20" s="5"/>
      <c r="U20" s="5"/>
    </row>
    <row r="21" spans="1:21" ht="13.7" customHeight="1">
      <c r="A21" s="4"/>
      <c r="B21" s="76"/>
      <c r="C21" s="93" t="s">
        <v>27</v>
      </c>
      <c r="D21" s="113"/>
      <c r="E21" s="167">
        <f>'Rta_1.2'!G28</f>
        <v>0.88</v>
      </c>
      <c r="F21" s="214">
        <f>'Rta_1.2'!H28/1000</f>
        <v>5.3429999999999998E-2</v>
      </c>
      <c r="G21" s="219">
        <f>'Rta_1.2'!E28</f>
        <v>2016401</v>
      </c>
      <c r="H21" s="220">
        <f>G21*(1-$E21/1000)</f>
        <v>2014626.56712</v>
      </c>
      <c r="I21" s="116">
        <f t="shared" ref="H21:K27" si="0">H21*(1-$E21/1000)</f>
        <v>2012853.6957409345</v>
      </c>
      <c r="J21" s="116">
        <f t="shared" si="0"/>
        <v>2011082.3844886825</v>
      </c>
      <c r="K21" s="116">
        <f t="shared" si="0"/>
        <v>2009312.6319903324</v>
      </c>
      <c r="L21" s="221">
        <f>G21*$F21</f>
        <v>107736.30542999999</v>
      </c>
      <c r="M21" s="116">
        <f t="shared" ref="L21:O27" si="1">H21*$F21</f>
        <v>107641.4974812216</v>
      </c>
      <c r="N21" s="217">
        <f t="shared" si="1"/>
        <v>107546.77296343812</v>
      </c>
      <c r="O21" s="219">
        <f t="shared" si="1"/>
        <v>107452.1318032303</v>
      </c>
      <c r="P21" s="219">
        <f t="shared" ref="P21:P27" si="2">K21*F21</f>
        <v>107357.57392724346</v>
      </c>
      <c r="Q21" s="167"/>
      <c r="R21" s="5"/>
      <c r="S21" s="5"/>
      <c r="T21" s="5"/>
      <c r="U21" s="5"/>
    </row>
    <row r="22" spans="1:21" ht="13.7" customHeight="1">
      <c r="A22" s="4"/>
      <c r="B22" s="76"/>
      <c r="C22" s="207" t="s">
        <v>28</v>
      </c>
      <c r="D22" s="222"/>
      <c r="E22" s="209">
        <f>'Rta_1.2'!G29</f>
        <v>1.54</v>
      </c>
      <c r="F22" s="210">
        <f>'Rta_1.2'!H29/1000</f>
        <v>8.1959999999999991E-2</v>
      </c>
      <c r="G22" s="223">
        <f>'Rta_1.2'!E29</f>
        <v>2139671</v>
      </c>
      <c r="H22" s="224">
        <f t="shared" si="0"/>
        <v>2136375.9066599999</v>
      </c>
      <c r="I22" s="225">
        <f t="shared" si="0"/>
        <v>2133085.8877637433</v>
      </c>
      <c r="J22" s="166">
        <f t="shared" si="0"/>
        <v>2129800.9354965873</v>
      </c>
      <c r="K22" s="166">
        <f t="shared" si="0"/>
        <v>2126521.0420559226</v>
      </c>
      <c r="L22" s="225">
        <f t="shared" si="1"/>
        <v>175367.43515999999</v>
      </c>
      <c r="M22" s="225">
        <f t="shared" si="1"/>
        <v>175097.36930985356</v>
      </c>
      <c r="N22" s="212">
        <f t="shared" si="1"/>
        <v>174827.71936111638</v>
      </c>
      <c r="O22" s="223">
        <f t="shared" si="1"/>
        <v>174558.48467330026</v>
      </c>
      <c r="P22" s="223">
        <f t="shared" si="2"/>
        <v>174289.66460690339</v>
      </c>
      <c r="Q22" s="165"/>
      <c r="R22" s="5"/>
      <c r="S22" s="5"/>
      <c r="T22" s="5"/>
      <c r="U22" s="5"/>
    </row>
    <row r="23" spans="1:21" ht="13.7" customHeight="1">
      <c r="A23" s="4"/>
      <c r="B23" s="76"/>
      <c r="C23" s="93" t="s">
        <v>29</v>
      </c>
      <c r="D23" s="113"/>
      <c r="E23" s="167">
        <f>'Rta_1.2'!G30</f>
        <v>1.76</v>
      </c>
      <c r="F23" s="214">
        <f>'Rta_1.2'!H30/1000</f>
        <v>7.1540000000000006E-2</v>
      </c>
      <c r="G23" s="219">
        <f>'Rta_1.2'!E30</f>
        <v>2152858</v>
      </c>
      <c r="H23" s="220">
        <f t="shared" si="0"/>
        <v>2149068.9699200001</v>
      </c>
      <c r="I23" s="116">
        <f t="shared" si="0"/>
        <v>2145286.608532941</v>
      </c>
      <c r="J23" s="116">
        <f t="shared" si="0"/>
        <v>2141510.9041019231</v>
      </c>
      <c r="K23" s="116">
        <f t="shared" si="0"/>
        <v>2137741.8449107036</v>
      </c>
      <c r="L23" s="221">
        <f t="shared" si="1"/>
        <v>154015.46132</v>
      </c>
      <c r="M23" s="116">
        <f t="shared" si="1"/>
        <v>153744.39410807681</v>
      </c>
      <c r="N23" s="217">
        <f t="shared" si="1"/>
        <v>153473.80397444661</v>
      </c>
      <c r="O23" s="219">
        <f t="shared" si="1"/>
        <v>153203.6900794516</v>
      </c>
      <c r="P23" s="219">
        <f t="shared" si="2"/>
        <v>152934.05158491174</v>
      </c>
      <c r="Q23" s="167"/>
      <c r="R23" s="5"/>
      <c r="S23" s="5"/>
      <c r="T23" s="5"/>
      <c r="U23" s="5"/>
    </row>
    <row r="24" spans="1:21" ht="13.7" customHeight="1">
      <c r="A24" s="4"/>
      <c r="B24" s="76"/>
      <c r="C24" s="207" t="s">
        <v>30</v>
      </c>
      <c r="D24" s="222"/>
      <c r="E24" s="209">
        <f>'Rta_1.2'!G31</f>
        <v>1.96</v>
      </c>
      <c r="F24" s="210">
        <f>'Rta_1.2'!H31/1000</f>
        <v>5.16E-2</v>
      </c>
      <c r="G24" s="223">
        <f>'Rta_1.2'!E31</f>
        <v>2007982</v>
      </c>
      <c r="H24" s="224">
        <f t="shared" si="0"/>
        <v>2004046.35528</v>
      </c>
      <c r="I24" s="225">
        <f t="shared" si="0"/>
        <v>2000118.4244236513</v>
      </c>
      <c r="J24" s="166">
        <f t="shared" si="0"/>
        <v>1996198.192311781</v>
      </c>
      <c r="K24" s="166">
        <f t="shared" si="0"/>
        <v>1992285.64385485</v>
      </c>
      <c r="L24" s="225">
        <f t="shared" si="1"/>
        <v>103611.87119999999</v>
      </c>
      <c r="M24" s="225">
        <f t="shared" si="1"/>
        <v>103408.791932448</v>
      </c>
      <c r="N24" s="212">
        <f t="shared" si="1"/>
        <v>103206.11070026041</v>
      </c>
      <c r="O24" s="223">
        <f t="shared" si="1"/>
        <v>103003.8267232879</v>
      </c>
      <c r="P24" s="223">
        <f t="shared" si="2"/>
        <v>102801.93922291025</v>
      </c>
      <c r="Q24" s="165"/>
      <c r="R24" s="5"/>
      <c r="S24" s="5"/>
      <c r="T24" s="5"/>
      <c r="U24" s="5"/>
    </row>
    <row r="25" spans="1:21" ht="13.7" customHeight="1">
      <c r="A25" s="4"/>
      <c r="B25" s="76"/>
      <c r="C25" s="93" t="s">
        <v>31</v>
      </c>
      <c r="D25" s="113"/>
      <c r="E25" s="167">
        <f>'Rta_1.2'!G32</f>
        <v>2.42</v>
      </c>
      <c r="F25" s="214">
        <f>'Rta_1.2'!H32/1000</f>
        <v>2.9239999999999999E-2</v>
      </c>
      <c r="G25" s="219">
        <f>'Rta_1.2'!E32</f>
        <v>1879454</v>
      </c>
      <c r="H25" s="220">
        <f t="shared" si="0"/>
        <v>1874905.72132</v>
      </c>
      <c r="I25" s="116">
        <f t="shared" si="0"/>
        <v>1870368.4494744057</v>
      </c>
      <c r="J25" s="116">
        <f t="shared" si="0"/>
        <v>1865842.1578266777</v>
      </c>
      <c r="K25" s="116">
        <f t="shared" si="0"/>
        <v>1861326.8198047371</v>
      </c>
      <c r="L25" s="221">
        <f t="shared" si="1"/>
        <v>54955.234959999994</v>
      </c>
      <c r="M25" s="116">
        <f t="shared" si="1"/>
        <v>54822.2432913968</v>
      </c>
      <c r="N25" s="217">
        <f t="shared" si="1"/>
        <v>54689.573462631619</v>
      </c>
      <c r="O25" s="219">
        <f t="shared" si="1"/>
        <v>54557.224694852055</v>
      </c>
      <c r="P25" s="219">
        <f t="shared" si="2"/>
        <v>54425.196211090508</v>
      </c>
      <c r="Q25" s="167"/>
      <c r="R25" s="5"/>
      <c r="S25" s="5"/>
      <c r="T25" s="5"/>
      <c r="U25" s="5"/>
    </row>
    <row r="26" spans="1:21" ht="13.7" customHeight="1">
      <c r="A26" s="4"/>
      <c r="B26" s="76"/>
      <c r="C26" s="207" t="s">
        <v>32</v>
      </c>
      <c r="D26" s="222"/>
      <c r="E26" s="209">
        <f>'Rta_1.2'!G33</f>
        <v>3.26</v>
      </c>
      <c r="F26" s="210">
        <f>'Rta_1.2'!H33/1000</f>
        <v>8.5879999999999984E-3</v>
      </c>
      <c r="G26" s="223">
        <f>'Rta_1.2'!E33</f>
        <v>1725658</v>
      </c>
      <c r="H26" s="224">
        <f t="shared" si="0"/>
        <v>1720032.3549199998</v>
      </c>
      <c r="I26" s="225">
        <f t="shared" si="0"/>
        <v>1714425.0494429606</v>
      </c>
      <c r="J26" s="166">
        <f t="shared" si="0"/>
        <v>1708836.0237817764</v>
      </c>
      <c r="K26" s="166">
        <f t="shared" si="0"/>
        <v>1703265.2183442477</v>
      </c>
      <c r="L26" s="225">
        <f t="shared" si="1"/>
        <v>14819.950903999998</v>
      </c>
      <c r="M26" s="225">
        <f t="shared" si="1"/>
        <v>14771.637864052957</v>
      </c>
      <c r="N26" s="212">
        <f t="shared" si="1"/>
        <v>14723.482324616143</v>
      </c>
      <c r="O26" s="223">
        <f t="shared" si="1"/>
        <v>14675.483772237892</v>
      </c>
      <c r="P26" s="223">
        <f t="shared" si="2"/>
        <v>14627.641695140397</v>
      </c>
      <c r="Q26" s="165"/>
      <c r="R26" s="5"/>
      <c r="S26" s="5"/>
      <c r="T26" s="5"/>
      <c r="U26" s="5"/>
    </row>
    <row r="27" spans="1:21" ht="14.25" customHeight="1">
      <c r="A27" s="4"/>
      <c r="B27" s="76"/>
      <c r="C27" s="226" t="s">
        <v>33</v>
      </c>
      <c r="D27" s="227"/>
      <c r="E27" s="228">
        <f>'Rta_1.2'!G34</f>
        <v>4.34</v>
      </c>
      <c r="F27" s="229">
        <f>'Rta_1.2'!H34/1000</f>
        <v>6.6E-4</v>
      </c>
      <c r="G27" s="230">
        <f>'Rta_1.2'!E34</f>
        <v>1550158</v>
      </c>
      <c r="H27" s="231">
        <f t="shared" si="0"/>
        <v>1543430.31428</v>
      </c>
      <c r="I27" s="232">
        <f t="shared" si="0"/>
        <v>1536731.8267160249</v>
      </c>
      <c r="J27" s="232">
        <f t="shared" si="0"/>
        <v>1530062.4105880773</v>
      </c>
      <c r="K27" s="232">
        <f t="shared" si="0"/>
        <v>1523421.939726125</v>
      </c>
      <c r="L27" s="233">
        <f t="shared" si="1"/>
        <v>1023.10428</v>
      </c>
      <c r="M27" s="232">
        <f t="shared" si="1"/>
        <v>1018.6640074248</v>
      </c>
      <c r="N27" s="234">
        <f t="shared" si="1"/>
        <v>1014.2430056325765</v>
      </c>
      <c r="O27" s="230">
        <f t="shared" si="1"/>
        <v>1009.841190988131</v>
      </c>
      <c r="P27" s="230">
        <f t="shared" si="2"/>
        <v>1005.4584802192425</v>
      </c>
      <c r="Q27" s="235"/>
      <c r="R27" s="5"/>
      <c r="S27" s="5"/>
      <c r="T27" s="5"/>
      <c r="U27" s="5"/>
    </row>
    <row r="28" spans="1:21" ht="17.25" customHeight="1">
      <c r="A28" s="4"/>
      <c r="B28" s="76"/>
      <c r="C28" s="236"/>
      <c r="D28" s="236"/>
      <c r="E28" s="237"/>
      <c r="F28" s="238"/>
      <c r="G28" s="238"/>
      <c r="H28" s="238"/>
      <c r="I28" s="239"/>
      <c r="J28" s="239"/>
      <c r="K28" s="240"/>
      <c r="L28" s="238"/>
      <c r="M28" s="238"/>
      <c r="N28" s="238"/>
      <c r="O28" s="238"/>
      <c r="P28" s="238"/>
      <c r="Q28" s="238"/>
      <c r="R28" s="5"/>
      <c r="S28" s="5"/>
      <c r="T28" s="5"/>
      <c r="U28" s="5"/>
    </row>
    <row r="29" spans="1:21" ht="14.25" customHeight="1">
      <c r="A29" s="4"/>
      <c r="B29" s="76"/>
      <c r="C29" s="296" t="s">
        <v>120</v>
      </c>
      <c r="D29" s="44"/>
      <c r="E29" s="44"/>
      <c r="F29" s="44"/>
      <c r="G29" s="44"/>
      <c r="H29" s="44"/>
      <c r="I29" s="44"/>
      <c r="J29" s="44"/>
      <c r="K29" s="44"/>
      <c r="L29" s="241">
        <f>SUM(L21:L27)</f>
        <v>611529.36325399997</v>
      </c>
      <c r="M29" s="241">
        <f>SUM(M21:M27)</f>
        <v>610504.59799447446</v>
      </c>
      <c r="N29" s="241">
        <f>SUM(N21:N27)</f>
        <v>609481.70579214185</v>
      </c>
      <c r="O29" s="241">
        <f>SUM(O21:O27)</f>
        <v>608460.68293734803</v>
      </c>
      <c r="P29" s="241">
        <f>SUM(P21:P27)</f>
        <v>607441.52572841896</v>
      </c>
      <c r="Q29" s="241">
        <f>SUM(L29:P29)</f>
        <v>3047417.8757063835</v>
      </c>
      <c r="R29" s="5"/>
      <c r="S29" s="5"/>
      <c r="T29" s="5"/>
      <c r="U29" s="5"/>
    </row>
    <row r="30" spans="1:21" ht="13.7" customHeight="1">
      <c r="A30" s="4"/>
      <c r="B30" s="76"/>
      <c r="C30" s="297" t="s">
        <v>121</v>
      </c>
      <c r="D30" s="137"/>
      <c r="E30" s="137"/>
      <c r="F30" s="137"/>
      <c r="G30" s="137"/>
      <c r="H30" s="137"/>
      <c r="I30" s="137"/>
      <c r="J30" s="137"/>
      <c r="K30" s="137"/>
      <c r="L30" s="242">
        <f>L29*0.503</f>
        <v>307599.26971676201</v>
      </c>
      <c r="M30" s="242">
        <f>M29*0.503</f>
        <v>307083.81279122067</v>
      </c>
      <c r="N30" s="242">
        <f>N29*0.503</f>
        <v>306569.29801344738</v>
      </c>
      <c r="O30" s="242">
        <f>O29*0.503</f>
        <v>306055.72351748607</v>
      </c>
      <c r="P30" s="242">
        <f>P29*0.503</f>
        <v>305543.08744139475</v>
      </c>
      <c r="Q30" s="242">
        <f>SUM(L30:P30)</f>
        <v>1532851.1914803109</v>
      </c>
      <c r="R30" s="5"/>
      <c r="S30" s="5"/>
      <c r="T30" s="5"/>
      <c r="U30" s="5"/>
    </row>
    <row r="31" spans="1:21" ht="24.75" customHeight="1">
      <c r="A31" s="4"/>
      <c r="B31" s="76"/>
      <c r="C31" s="297" t="s">
        <v>141</v>
      </c>
      <c r="D31" s="137"/>
      <c r="E31" s="137"/>
      <c r="F31" s="137"/>
      <c r="G31" s="137"/>
      <c r="H31" s="137"/>
      <c r="I31" s="137"/>
      <c r="J31" s="137"/>
      <c r="K31" s="137"/>
      <c r="L31" s="268">
        <f>(1-$D18/1000)^4</f>
        <v>0.99154692830768765</v>
      </c>
      <c r="M31" s="268">
        <f>(1-$D18/1000)^3</f>
        <v>0.99365347367187207</v>
      </c>
      <c r="N31" s="268">
        <f>(1-$D18/1000)^2</f>
        <v>0.99576449440000003</v>
      </c>
      <c r="O31" s="268">
        <f>(1-$D18/1000)^L284</f>
        <v>1</v>
      </c>
      <c r="P31" s="268">
        <f>(1-$D18/1000)^M284</f>
        <v>1</v>
      </c>
      <c r="Q31" s="243"/>
      <c r="R31" s="5"/>
      <c r="S31" s="5"/>
      <c r="T31" s="5"/>
      <c r="U31" s="5"/>
    </row>
    <row r="32" spans="1:21" ht="25.5" customHeight="1">
      <c r="A32" s="4"/>
      <c r="B32" s="76"/>
      <c r="C32" s="298" t="s">
        <v>142</v>
      </c>
      <c r="D32" s="138"/>
      <c r="E32" s="138"/>
      <c r="F32" s="138"/>
      <c r="G32" s="138"/>
      <c r="H32" s="138"/>
      <c r="I32" s="138"/>
      <c r="J32" s="138"/>
      <c r="K32" s="138"/>
      <c r="L32" s="244">
        <f>L30*L31</f>
        <v>304999.11103734327</v>
      </c>
      <c r="M32" s="244">
        <f>M30*M31</f>
        <v>305134.89728839928</v>
      </c>
      <c r="N32" s="244">
        <f>N30*N31</f>
        <v>305270.82203492336</v>
      </c>
      <c r="O32" s="244">
        <f>O30*O31</f>
        <v>306055.72351748607</v>
      </c>
      <c r="P32" s="244"/>
      <c r="Q32" s="244">
        <f>SUM(L32:O32)</f>
        <v>1221460.553878152</v>
      </c>
      <c r="R32" s="5"/>
      <c r="S32" s="5"/>
      <c r="T32" s="5"/>
      <c r="U32" s="5"/>
    </row>
    <row r="33" spans="1:21" ht="14.25" customHeight="1">
      <c r="A33" s="4"/>
      <c r="B33" s="76"/>
      <c r="C33" s="101"/>
      <c r="D33" s="101"/>
      <c r="E33" s="101"/>
      <c r="F33" s="101"/>
      <c r="G33" s="101"/>
      <c r="H33" s="101"/>
      <c r="I33" s="101"/>
      <c r="J33" s="101"/>
      <c r="K33" s="101"/>
      <c r="L33" s="101"/>
      <c r="M33" s="101"/>
      <c r="N33" s="101"/>
      <c r="O33" s="101"/>
      <c r="P33" s="101"/>
      <c r="Q33" s="101"/>
      <c r="R33" s="5"/>
      <c r="S33" s="5"/>
      <c r="T33" s="5"/>
      <c r="U33" s="5"/>
    </row>
    <row r="34" spans="1:21" ht="13.7" customHeight="1">
      <c r="A34" s="4"/>
      <c r="B34" s="76"/>
      <c r="C34" s="319"/>
      <c r="D34" s="319"/>
      <c r="E34" s="319"/>
      <c r="F34" s="29"/>
      <c r="G34" s="29"/>
      <c r="H34" s="29"/>
      <c r="I34" s="29"/>
      <c r="J34" s="29"/>
      <c r="K34" s="29"/>
      <c r="L34" s="169"/>
      <c r="M34" s="169"/>
      <c r="N34" s="169"/>
      <c r="O34" s="169"/>
      <c r="P34" s="169"/>
      <c r="Q34" s="173"/>
      <c r="R34" s="5"/>
      <c r="S34" s="5"/>
      <c r="T34" s="5"/>
      <c r="U34" s="5"/>
    </row>
    <row r="35" spans="1:21" ht="13.7" customHeight="1">
      <c r="A35" s="245"/>
      <c r="B35" s="76"/>
      <c r="C35" s="5"/>
      <c r="D35" s="5"/>
      <c r="E35" s="5"/>
      <c r="F35" s="5"/>
      <c r="G35" s="5"/>
      <c r="H35" s="5"/>
      <c r="I35" s="5"/>
      <c r="J35" s="5"/>
      <c r="K35" s="5"/>
      <c r="L35" s="5"/>
      <c r="M35" s="5"/>
      <c r="N35" s="5"/>
      <c r="O35" s="5"/>
      <c r="P35" s="5"/>
      <c r="Q35" s="5"/>
      <c r="R35" s="5"/>
      <c r="S35" s="5"/>
      <c r="T35" s="5"/>
      <c r="U35" s="5"/>
    </row>
    <row r="36" spans="1:21" ht="17.45" customHeight="1">
      <c r="A36" s="4"/>
      <c r="B36" s="309" t="s">
        <v>58</v>
      </c>
      <c r="C36" s="310"/>
      <c r="D36" s="310"/>
      <c r="E36" s="310"/>
      <c r="F36" s="310"/>
      <c r="G36" s="310"/>
      <c r="H36" s="310"/>
      <c r="I36" s="310"/>
      <c r="J36" s="310"/>
      <c r="K36" s="351" t="s">
        <v>12</v>
      </c>
      <c r="L36" s="352"/>
      <c r="M36" s="352"/>
      <c r="N36" s="352"/>
      <c r="O36" s="352"/>
      <c r="P36" s="352"/>
      <c r="Q36" s="352"/>
      <c r="R36" s="352"/>
      <c r="S36" s="5"/>
      <c r="T36" s="5"/>
      <c r="U36" s="5"/>
    </row>
    <row r="37" spans="1:21" ht="13.7" customHeight="1">
      <c r="A37" s="4"/>
      <c r="B37" s="5"/>
      <c r="C37" s="5"/>
      <c r="D37" s="5"/>
      <c r="E37" s="5"/>
      <c r="F37" s="5"/>
      <c r="G37" s="5"/>
      <c r="H37" s="5"/>
      <c r="I37" s="5"/>
      <c r="J37" s="5"/>
      <c r="K37" s="5"/>
      <c r="L37" s="5"/>
      <c r="M37" s="5"/>
      <c r="N37" s="5"/>
      <c r="O37" s="5"/>
      <c r="P37" s="5"/>
      <c r="Q37" s="5"/>
      <c r="R37" s="5"/>
      <c r="S37" s="5"/>
      <c r="T37" s="5"/>
      <c r="U37" s="5"/>
    </row>
    <row r="38" spans="1:21" ht="13.7" customHeight="1">
      <c r="A38" s="4"/>
      <c r="B38" s="5"/>
      <c r="C38" s="5"/>
      <c r="D38" s="5"/>
      <c r="E38" s="5"/>
      <c r="F38" s="5"/>
      <c r="G38" s="5"/>
      <c r="H38" s="5"/>
      <c r="I38" s="5"/>
      <c r="J38" s="5"/>
      <c r="K38" s="5"/>
      <c r="L38" s="5"/>
      <c r="M38" s="5"/>
      <c r="N38" s="5"/>
      <c r="O38" s="5"/>
      <c r="P38" s="5"/>
      <c r="Q38" s="5"/>
      <c r="R38" s="5"/>
      <c r="S38" s="5"/>
      <c r="T38" s="5"/>
      <c r="U38" s="5"/>
    </row>
    <row r="39" spans="1:21" ht="13.7" customHeight="1">
      <c r="A39" s="4"/>
      <c r="B39" s="5"/>
      <c r="C39" s="5"/>
      <c r="D39" s="5"/>
      <c r="E39" s="5"/>
      <c r="F39" s="5"/>
      <c r="G39" s="5"/>
      <c r="H39" s="5"/>
      <c r="I39" s="5"/>
      <c r="J39" s="5"/>
      <c r="K39" s="5"/>
      <c r="L39" s="5"/>
      <c r="M39" s="5"/>
      <c r="N39" s="5"/>
      <c r="O39" s="5"/>
      <c r="P39" s="5"/>
      <c r="Q39" s="5"/>
      <c r="R39" s="5"/>
      <c r="S39" s="5"/>
      <c r="T39" s="5"/>
      <c r="U39" s="5"/>
    </row>
    <row r="40" spans="1:21" ht="13.7" customHeight="1">
      <c r="A40" s="4"/>
      <c r="B40" s="5"/>
      <c r="C40" s="5"/>
      <c r="D40" s="5"/>
      <c r="E40" s="5"/>
      <c r="F40" s="5"/>
      <c r="G40" s="5"/>
      <c r="H40" s="5"/>
      <c r="I40" s="5"/>
      <c r="J40" s="5"/>
      <c r="K40" s="5"/>
      <c r="L40" s="5"/>
      <c r="M40" s="5"/>
      <c r="N40" s="5"/>
      <c r="O40" s="5"/>
      <c r="P40" s="5"/>
      <c r="Q40" s="5"/>
      <c r="R40" s="5"/>
      <c r="S40" s="5"/>
      <c r="T40" s="5"/>
      <c r="U40" s="5"/>
    </row>
    <row r="41" spans="1:21" ht="13.7" customHeight="1">
      <c r="A41" s="4"/>
      <c r="B41" s="5"/>
      <c r="C41" s="5"/>
      <c r="D41" s="5"/>
      <c r="E41" s="5"/>
      <c r="F41" s="5"/>
      <c r="G41" s="5"/>
      <c r="H41" s="5"/>
      <c r="I41" s="5"/>
      <c r="J41" s="5"/>
      <c r="K41" s="5"/>
      <c r="L41" s="5"/>
      <c r="M41" s="5"/>
      <c r="N41" s="5"/>
      <c r="O41" s="5"/>
      <c r="P41" s="5"/>
      <c r="Q41" s="5"/>
      <c r="R41" s="5"/>
      <c r="S41" s="5"/>
      <c r="T41" s="5"/>
      <c r="U41" s="5"/>
    </row>
    <row r="42" spans="1:21" ht="13.7" customHeight="1">
      <c r="A42" s="4"/>
      <c r="B42" s="5"/>
      <c r="C42" s="5"/>
      <c r="D42" s="5"/>
      <c r="E42" s="5"/>
      <c r="F42" s="5"/>
      <c r="G42" s="5"/>
      <c r="H42" s="5"/>
      <c r="I42" s="5"/>
      <c r="J42" s="5"/>
      <c r="K42" s="5"/>
      <c r="L42" s="5"/>
      <c r="M42" s="5"/>
      <c r="N42" s="5"/>
      <c r="O42" s="5"/>
      <c r="P42" s="5"/>
      <c r="Q42" s="5"/>
      <c r="R42" s="5"/>
      <c r="S42" s="5"/>
      <c r="T42" s="5"/>
      <c r="U42" s="5"/>
    </row>
    <row r="43" spans="1:21" ht="13.7" customHeight="1">
      <c r="A43" s="4"/>
      <c r="B43" s="5"/>
      <c r="C43" s="5"/>
      <c r="D43" s="5"/>
      <c r="E43" s="5"/>
      <c r="F43" s="5"/>
      <c r="G43" s="5"/>
      <c r="H43" s="5"/>
      <c r="I43" s="5"/>
      <c r="J43" s="5"/>
      <c r="K43" s="5"/>
      <c r="L43" s="5"/>
      <c r="M43" s="5"/>
      <c r="N43" s="5"/>
      <c r="O43" s="5"/>
      <c r="P43" s="5"/>
      <c r="Q43" s="5"/>
      <c r="R43" s="5"/>
      <c r="S43" s="5"/>
      <c r="T43" s="5"/>
      <c r="U43" s="5"/>
    </row>
    <row r="44" spans="1:21" ht="13.7" customHeight="1">
      <c r="A44" s="4"/>
      <c r="B44" s="5"/>
      <c r="C44" s="5"/>
      <c r="D44" s="5"/>
      <c r="E44" s="5"/>
      <c r="F44" s="5"/>
      <c r="G44" s="5"/>
      <c r="H44" s="5"/>
      <c r="I44" s="5"/>
      <c r="J44" s="5"/>
      <c r="K44" s="5"/>
      <c r="L44" s="5"/>
      <c r="M44" s="5"/>
      <c r="N44" s="5"/>
      <c r="O44" s="5"/>
      <c r="P44" s="5"/>
      <c r="Q44" s="5"/>
      <c r="R44" s="5"/>
      <c r="S44" s="5"/>
      <c r="T44" s="5"/>
      <c r="U44" s="5"/>
    </row>
    <row r="45" spans="1:21" ht="13.7" customHeight="1">
      <c r="A45" s="4"/>
      <c r="B45" s="5"/>
      <c r="C45" s="5"/>
      <c r="D45" s="5"/>
      <c r="E45" s="5"/>
      <c r="F45" s="5"/>
      <c r="G45" s="5"/>
      <c r="H45" s="5"/>
      <c r="I45" s="5"/>
      <c r="J45" s="5"/>
      <c r="K45" s="5"/>
      <c r="L45" s="5"/>
      <c r="M45" s="5"/>
      <c r="N45" s="5"/>
      <c r="O45" s="5"/>
      <c r="P45" s="5"/>
      <c r="Q45" s="5"/>
      <c r="R45" s="5"/>
      <c r="S45" s="5"/>
      <c r="T45" s="5"/>
      <c r="U45" s="5"/>
    </row>
    <row r="46" spans="1:21" ht="13.7" customHeight="1">
      <c r="A46" s="4"/>
      <c r="B46" s="5"/>
      <c r="C46" s="5"/>
      <c r="D46" s="5"/>
      <c r="E46" s="5"/>
      <c r="F46" s="5"/>
      <c r="G46" s="5"/>
      <c r="H46" s="5"/>
      <c r="I46" s="5"/>
      <c r="J46" s="5"/>
      <c r="K46" s="5"/>
      <c r="L46" s="5"/>
      <c r="M46" s="5"/>
      <c r="N46" s="5"/>
      <c r="O46" s="5"/>
      <c r="P46" s="5"/>
      <c r="Q46" s="5"/>
      <c r="R46" s="5"/>
      <c r="S46" s="5"/>
      <c r="T46" s="5"/>
      <c r="U46" s="5"/>
    </row>
    <row r="47" spans="1:21" ht="13.7" customHeight="1">
      <c r="A47" s="4"/>
      <c r="B47" s="5"/>
      <c r="C47" s="5"/>
      <c r="D47" s="5"/>
      <c r="E47" s="5"/>
      <c r="F47" s="5"/>
      <c r="G47" s="5"/>
      <c r="H47" s="5"/>
      <c r="I47" s="5"/>
      <c r="J47" s="5"/>
      <c r="K47" s="5"/>
      <c r="L47" s="5"/>
      <c r="M47" s="5"/>
      <c r="N47" s="5"/>
      <c r="O47" s="5"/>
      <c r="P47" s="5"/>
      <c r="Q47" s="5"/>
      <c r="R47" s="5"/>
      <c r="S47" s="5"/>
      <c r="T47" s="5"/>
      <c r="U47" s="5"/>
    </row>
    <row r="48" spans="1:21" ht="13.7" customHeight="1">
      <c r="A48" s="4"/>
      <c r="B48" s="5"/>
      <c r="C48" s="5"/>
      <c r="D48" s="5"/>
      <c r="E48" s="5"/>
      <c r="F48" s="5"/>
      <c r="G48" s="5"/>
      <c r="H48" s="5"/>
      <c r="I48" s="5"/>
      <c r="J48" s="5"/>
      <c r="K48" s="5"/>
      <c r="L48" s="5"/>
      <c r="M48" s="5"/>
      <c r="N48" s="5"/>
      <c r="O48" s="5"/>
      <c r="P48" s="5"/>
      <c r="Q48" s="5"/>
      <c r="R48" s="5"/>
      <c r="S48" s="5"/>
      <c r="T48" s="5"/>
      <c r="U48" s="5"/>
    </row>
    <row r="49" spans="1:21" ht="13.7" customHeight="1">
      <c r="A49" s="4"/>
      <c r="B49" s="5"/>
      <c r="C49" s="5"/>
      <c r="D49" s="5"/>
      <c r="E49" s="5"/>
      <c r="F49" s="5"/>
      <c r="G49" s="5"/>
      <c r="H49" s="5"/>
      <c r="I49" s="5"/>
      <c r="J49" s="5"/>
      <c r="K49" s="5"/>
      <c r="L49" s="5"/>
      <c r="M49" s="5"/>
      <c r="N49" s="5"/>
      <c r="O49" s="5"/>
      <c r="P49" s="5"/>
      <c r="Q49" s="5"/>
      <c r="R49" s="5"/>
      <c r="S49" s="5"/>
      <c r="T49" s="5"/>
      <c r="U49" s="5"/>
    </row>
    <row r="50" spans="1:21" ht="13.7" customHeight="1">
      <c r="A50" s="4"/>
      <c r="B50" s="5"/>
      <c r="C50" s="5"/>
      <c r="D50" s="5"/>
      <c r="E50" s="5"/>
      <c r="F50" s="5"/>
      <c r="G50" s="5"/>
      <c r="H50" s="5"/>
      <c r="I50" s="5"/>
      <c r="J50" s="5"/>
      <c r="K50" s="5"/>
      <c r="L50" s="5"/>
      <c r="M50" s="5"/>
      <c r="N50" s="5"/>
      <c r="O50" s="5"/>
      <c r="P50" s="5"/>
      <c r="Q50" s="5"/>
      <c r="R50" s="5"/>
      <c r="S50" s="5"/>
      <c r="T50" s="5"/>
      <c r="U50" s="5"/>
    </row>
    <row r="51" spans="1:21" ht="13.7" customHeight="1">
      <c r="A51" s="4"/>
      <c r="B51" s="5"/>
      <c r="C51" s="5"/>
      <c r="D51" s="5"/>
      <c r="E51" s="5"/>
      <c r="F51" s="5"/>
      <c r="G51" s="5"/>
      <c r="H51" s="5"/>
      <c r="I51" s="5"/>
      <c r="J51" s="5"/>
      <c r="K51" s="5"/>
      <c r="L51" s="5"/>
      <c r="M51" s="5"/>
      <c r="N51" s="5"/>
      <c r="O51" s="5"/>
      <c r="P51" s="5"/>
      <c r="Q51" s="5"/>
      <c r="R51" s="5"/>
      <c r="S51" s="5"/>
      <c r="T51" s="5"/>
      <c r="U51" s="5"/>
    </row>
    <row r="52" spans="1:21" ht="13.7" customHeight="1">
      <c r="A52" s="4"/>
      <c r="B52" s="5"/>
      <c r="C52" s="5"/>
      <c r="D52" s="5"/>
      <c r="E52" s="5"/>
      <c r="F52" s="5"/>
      <c r="G52" s="5"/>
      <c r="H52" s="5"/>
      <c r="I52" s="5"/>
      <c r="J52" s="5"/>
      <c r="K52" s="5"/>
      <c r="L52" s="5"/>
      <c r="M52" s="5"/>
      <c r="N52" s="5"/>
      <c r="O52" s="5"/>
      <c r="P52" s="5"/>
      <c r="Q52" s="5"/>
      <c r="R52" s="5"/>
      <c r="S52" s="5"/>
      <c r="T52" s="5"/>
      <c r="U52" s="5"/>
    </row>
    <row r="53" spans="1:21" ht="13.7" customHeight="1">
      <c r="A53" s="4"/>
      <c r="B53" s="5"/>
      <c r="C53" s="5"/>
      <c r="D53" s="5"/>
      <c r="E53" s="5"/>
      <c r="F53" s="5"/>
      <c r="G53" s="5"/>
      <c r="H53" s="5"/>
      <c r="I53" s="5"/>
      <c r="J53" s="5"/>
      <c r="K53" s="5"/>
      <c r="L53" s="5"/>
      <c r="M53" s="5"/>
      <c r="N53" s="5"/>
      <c r="O53" s="5"/>
      <c r="P53" s="5"/>
      <c r="Q53" s="5"/>
      <c r="R53" s="5"/>
      <c r="S53" s="5"/>
      <c r="T53" s="5"/>
      <c r="U53" s="5"/>
    </row>
    <row r="54" spans="1:21" ht="13.7" customHeight="1">
      <c r="A54" s="4"/>
      <c r="B54" s="5"/>
      <c r="C54" s="5"/>
      <c r="D54" s="5"/>
      <c r="E54" s="5"/>
      <c r="F54" s="5"/>
      <c r="G54" s="5"/>
      <c r="H54" s="5"/>
      <c r="I54" s="5"/>
      <c r="J54" s="5"/>
      <c r="K54" s="5"/>
      <c r="L54" s="5"/>
      <c r="M54" s="5"/>
      <c r="N54" s="5"/>
      <c r="O54" s="5"/>
      <c r="P54" s="5"/>
      <c r="Q54" s="5"/>
      <c r="R54" s="5"/>
      <c r="S54" s="5"/>
      <c r="T54" s="5"/>
      <c r="U54" s="5"/>
    </row>
    <row r="55" spans="1:21" ht="13.7" customHeight="1">
      <c r="A55" s="4"/>
      <c r="B55" s="5"/>
      <c r="C55" s="5"/>
      <c r="D55" s="5"/>
      <c r="E55" s="5"/>
      <c r="F55" s="5"/>
      <c r="G55" s="5"/>
      <c r="H55" s="5"/>
      <c r="I55" s="5"/>
      <c r="J55" s="5"/>
      <c r="K55" s="5"/>
      <c r="L55" s="5"/>
      <c r="M55" s="5"/>
      <c r="N55" s="5"/>
      <c r="O55" s="5"/>
      <c r="P55" s="5"/>
      <c r="Q55" s="5"/>
      <c r="R55" s="5"/>
      <c r="S55" s="5"/>
      <c r="T55" s="5"/>
      <c r="U55" s="5"/>
    </row>
    <row r="56" spans="1:21" ht="13.7" customHeight="1">
      <c r="A56" s="4"/>
      <c r="B56" s="5"/>
      <c r="C56" s="5"/>
      <c r="D56" s="5"/>
      <c r="E56" s="5"/>
      <c r="F56" s="5"/>
      <c r="G56" s="5"/>
      <c r="H56" s="5"/>
      <c r="I56" s="5"/>
      <c r="J56" s="5"/>
      <c r="K56" s="5"/>
      <c r="L56" s="5"/>
      <c r="M56" s="5"/>
      <c r="N56" s="5"/>
      <c r="O56" s="5"/>
      <c r="P56" s="5"/>
      <c r="Q56" s="5"/>
      <c r="R56" s="5"/>
      <c r="S56" s="5"/>
      <c r="T56" s="5"/>
      <c r="U56" s="5"/>
    </row>
    <row r="57" spans="1:21" ht="13.7" customHeight="1">
      <c r="A57" s="4"/>
      <c r="B57" s="5"/>
      <c r="C57" s="5"/>
      <c r="D57" s="5"/>
      <c r="E57" s="5"/>
      <c r="F57" s="5"/>
      <c r="G57" s="5"/>
      <c r="H57" s="5"/>
      <c r="I57" s="5"/>
      <c r="J57" s="5"/>
      <c r="K57" s="5"/>
      <c r="L57" s="5"/>
      <c r="M57" s="5"/>
      <c r="N57" s="5"/>
      <c r="O57" s="5"/>
      <c r="P57" s="5"/>
      <c r="Q57" s="5"/>
      <c r="R57" s="5"/>
      <c r="S57" s="5"/>
      <c r="T57" s="5"/>
      <c r="U57" s="5"/>
    </row>
    <row r="58" spans="1:21" ht="13.7" customHeight="1">
      <c r="A58" s="4"/>
      <c r="B58" s="5"/>
      <c r="C58" s="5"/>
      <c r="D58" s="5"/>
      <c r="E58" s="5"/>
      <c r="F58" s="5"/>
      <c r="G58" s="5"/>
      <c r="H58" s="5"/>
      <c r="I58" s="5"/>
      <c r="J58" s="5"/>
      <c r="K58" s="5"/>
      <c r="L58" s="5"/>
      <c r="M58" s="5"/>
      <c r="N58" s="5"/>
      <c r="O58" s="5"/>
      <c r="P58" s="5"/>
      <c r="Q58" s="5"/>
      <c r="R58" s="5"/>
      <c r="S58" s="5"/>
      <c r="T58" s="5"/>
      <c r="U58" s="5"/>
    </row>
    <row r="59" spans="1:21" ht="13.7" customHeight="1">
      <c r="A59" s="4"/>
      <c r="B59" s="5"/>
      <c r="C59" s="5"/>
      <c r="D59" s="5"/>
      <c r="E59" s="5"/>
      <c r="F59" s="5"/>
      <c r="G59" s="5"/>
      <c r="H59" s="5"/>
      <c r="I59" s="5"/>
      <c r="J59" s="5"/>
      <c r="K59" s="5"/>
      <c r="L59" s="5"/>
      <c r="M59" s="5"/>
      <c r="N59" s="5"/>
      <c r="O59" s="5"/>
      <c r="P59" s="5"/>
      <c r="Q59" s="5"/>
      <c r="R59" s="5"/>
      <c r="S59" s="5"/>
      <c r="T59" s="5"/>
      <c r="U59" s="5"/>
    </row>
    <row r="60" spans="1:21" ht="13.7" customHeight="1">
      <c r="A60" s="4"/>
      <c r="B60" s="5"/>
      <c r="C60" s="5"/>
      <c r="D60" s="5"/>
      <c r="E60" s="5"/>
      <c r="F60" s="5"/>
      <c r="G60" s="5"/>
      <c r="H60" s="5"/>
      <c r="I60" s="5"/>
      <c r="J60" s="5"/>
      <c r="K60" s="5"/>
      <c r="L60" s="5"/>
      <c r="M60" s="5"/>
      <c r="N60" s="5"/>
      <c r="O60" s="5"/>
      <c r="P60" s="5"/>
      <c r="Q60" s="5"/>
      <c r="R60" s="5"/>
      <c r="S60" s="5"/>
      <c r="T60" s="5"/>
      <c r="U60" s="5"/>
    </row>
    <row r="61" spans="1:21" ht="13.7" customHeight="1">
      <c r="A61" s="4"/>
      <c r="B61" s="5"/>
      <c r="C61" s="5"/>
      <c r="D61" s="5"/>
      <c r="E61" s="5"/>
      <c r="F61" s="5"/>
      <c r="G61" s="5"/>
      <c r="H61" s="5"/>
      <c r="I61" s="5"/>
      <c r="J61" s="5"/>
      <c r="K61" s="5"/>
      <c r="L61" s="5"/>
      <c r="M61" s="5"/>
      <c r="N61" s="5"/>
      <c r="O61" s="5"/>
      <c r="P61" s="5"/>
      <c r="Q61" s="5"/>
      <c r="R61" s="5"/>
      <c r="S61" s="5"/>
      <c r="T61" s="5"/>
      <c r="U61" s="5"/>
    </row>
    <row r="62" spans="1:21" ht="13.7" customHeight="1">
      <c r="A62" s="4"/>
      <c r="B62" s="5"/>
      <c r="C62" s="5"/>
      <c r="D62" s="5"/>
      <c r="E62" s="5"/>
      <c r="F62" s="5"/>
      <c r="G62" s="5"/>
      <c r="H62" s="5"/>
      <c r="I62" s="5"/>
      <c r="J62" s="5"/>
      <c r="K62" s="5"/>
      <c r="L62" s="5"/>
      <c r="M62" s="5"/>
      <c r="N62" s="5"/>
      <c r="O62" s="5"/>
      <c r="P62" s="5"/>
      <c r="Q62" s="5"/>
      <c r="R62" s="5"/>
      <c r="S62" s="5"/>
      <c r="T62" s="5"/>
      <c r="U62" s="5"/>
    </row>
    <row r="63" spans="1:21" ht="13.7" customHeight="1">
      <c r="A63" s="4"/>
      <c r="B63" s="5"/>
      <c r="C63" s="5"/>
      <c r="D63" s="5"/>
      <c r="E63" s="5"/>
      <c r="F63" s="5"/>
      <c r="G63" s="5"/>
      <c r="H63" s="5"/>
      <c r="I63" s="5"/>
      <c r="J63" s="5"/>
      <c r="K63" s="5"/>
      <c r="L63" s="5"/>
      <c r="M63" s="5"/>
      <c r="N63" s="5"/>
      <c r="O63" s="5"/>
      <c r="P63" s="5"/>
      <c r="Q63" s="5"/>
      <c r="R63" s="5"/>
      <c r="S63" s="5"/>
      <c r="T63" s="5"/>
      <c r="U63" s="5"/>
    </row>
    <row r="64" spans="1:21" ht="13.7" customHeight="1">
      <c r="A64" s="4"/>
      <c r="B64" s="5"/>
      <c r="C64" s="5"/>
      <c r="D64" s="5"/>
      <c r="E64" s="5"/>
      <c r="F64" s="5"/>
      <c r="G64" s="5"/>
      <c r="H64" s="5"/>
      <c r="I64" s="5"/>
      <c r="J64" s="5"/>
      <c r="K64" s="5"/>
      <c r="L64" s="5"/>
      <c r="M64" s="5"/>
      <c r="N64" s="5"/>
      <c r="O64" s="5"/>
      <c r="P64" s="5"/>
      <c r="Q64" s="5"/>
      <c r="R64" s="5"/>
      <c r="S64" s="5"/>
      <c r="T64" s="5"/>
      <c r="U64" s="5"/>
    </row>
    <row r="65" spans="1:21" ht="13.7" customHeight="1">
      <c r="A65" s="4"/>
      <c r="B65" s="5"/>
      <c r="C65" s="5"/>
      <c r="D65" s="5"/>
      <c r="E65" s="5"/>
      <c r="F65" s="5"/>
      <c r="G65" s="5"/>
      <c r="H65" s="5"/>
      <c r="I65" s="5"/>
      <c r="J65" s="5"/>
      <c r="K65" s="5"/>
      <c r="L65" s="5"/>
      <c r="M65" s="5"/>
      <c r="N65" s="5"/>
      <c r="O65" s="5"/>
      <c r="P65" s="5"/>
      <c r="Q65" s="5"/>
      <c r="R65" s="5"/>
      <c r="S65" s="5"/>
      <c r="T65" s="5"/>
      <c r="U65" s="5"/>
    </row>
    <row r="66" spans="1:21" ht="13.7" customHeight="1">
      <c r="A66" s="4"/>
      <c r="B66" s="5"/>
      <c r="C66" s="5"/>
      <c r="D66" s="5"/>
      <c r="E66" s="5"/>
      <c r="F66" s="5"/>
      <c r="G66" s="5"/>
      <c r="H66" s="5"/>
      <c r="I66" s="5"/>
      <c r="J66" s="5"/>
      <c r="K66" s="5"/>
      <c r="L66" s="5"/>
      <c r="M66" s="5"/>
      <c r="N66" s="5"/>
      <c r="O66" s="5"/>
      <c r="P66" s="5"/>
      <c r="Q66" s="5"/>
      <c r="R66" s="5"/>
      <c r="S66" s="5"/>
      <c r="T66" s="5"/>
      <c r="U66" s="5"/>
    </row>
    <row r="67" spans="1:21" ht="13.7" customHeight="1">
      <c r="A67" s="4"/>
      <c r="B67" s="5"/>
      <c r="C67" s="5"/>
      <c r="D67" s="5"/>
      <c r="E67" s="5"/>
      <c r="F67" s="5"/>
      <c r="G67" s="5"/>
      <c r="H67" s="5"/>
      <c r="I67" s="5"/>
      <c r="J67" s="5"/>
      <c r="K67" s="5"/>
      <c r="L67" s="5"/>
      <c r="M67" s="5"/>
      <c r="N67" s="5"/>
      <c r="O67" s="5"/>
      <c r="P67" s="5"/>
      <c r="Q67" s="5"/>
      <c r="R67" s="5"/>
      <c r="S67" s="5"/>
      <c r="T67" s="5"/>
      <c r="U67" s="5"/>
    </row>
    <row r="68" spans="1:21" ht="13.7" customHeight="1">
      <c r="A68" s="4"/>
      <c r="B68" s="5"/>
      <c r="C68" s="5"/>
      <c r="D68" s="5"/>
      <c r="E68" s="5"/>
      <c r="F68" s="5"/>
      <c r="G68" s="5"/>
      <c r="H68" s="5"/>
      <c r="I68" s="5"/>
      <c r="J68" s="5"/>
      <c r="K68" s="5"/>
      <c r="L68" s="5"/>
      <c r="M68" s="5"/>
      <c r="N68" s="5"/>
      <c r="O68" s="5"/>
      <c r="P68" s="5"/>
      <c r="Q68" s="5"/>
      <c r="R68" s="5"/>
      <c r="S68" s="5"/>
      <c r="T68" s="5"/>
      <c r="U68" s="5"/>
    </row>
    <row r="69" spans="1:21" ht="13.7" customHeight="1">
      <c r="A69" s="4"/>
      <c r="B69" s="5"/>
      <c r="C69" s="5"/>
      <c r="D69" s="5"/>
      <c r="E69" s="5"/>
      <c r="F69" s="5"/>
      <c r="G69" s="5"/>
      <c r="H69" s="5"/>
      <c r="I69" s="5"/>
      <c r="J69" s="5"/>
      <c r="K69" s="5"/>
      <c r="L69" s="5"/>
      <c r="M69" s="5"/>
      <c r="N69" s="5"/>
      <c r="O69" s="5"/>
      <c r="P69" s="5"/>
      <c r="Q69" s="5"/>
      <c r="R69" s="5"/>
      <c r="S69" s="5"/>
      <c r="T69" s="5"/>
      <c r="U69" s="5"/>
    </row>
    <row r="70" spans="1:21" ht="13.7" customHeight="1">
      <c r="A70" s="4"/>
      <c r="B70" s="5"/>
      <c r="C70" s="5"/>
      <c r="D70" s="5"/>
      <c r="E70" s="5"/>
      <c r="F70" s="5"/>
      <c r="G70" s="5"/>
      <c r="H70" s="5"/>
      <c r="I70" s="5"/>
      <c r="J70" s="5"/>
      <c r="K70" s="5"/>
      <c r="L70" s="5"/>
      <c r="M70" s="5"/>
      <c r="N70" s="5"/>
      <c r="O70" s="5"/>
      <c r="P70" s="5"/>
      <c r="Q70" s="5"/>
      <c r="R70" s="5"/>
      <c r="S70" s="5"/>
      <c r="T70" s="5"/>
      <c r="U70" s="5"/>
    </row>
    <row r="71" spans="1:21" ht="13.7" customHeight="1">
      <c r="A71" s="4"/>
      <c r="B71" s="5"/>
      <c r="C71" s="5"/>
      <c r="D71" s="5"/>
      <c r="E71" s="5"/>
      <c r="F71" s="5"/>
      <c r="G71" s="5"/>
      <c r="H71" s="5"/>
      <c r="I71" s="5"/>
      <c r="J71" s="5"/>
      <c r="K71" s="5"/>
      <c r="L71" s="5"/>
      <c r="M71" s="5"/>
      <c r="N71" s="5"/>
      <c r="O71" s="5"/>
      <c r="P71" s="5"/>
      <c r="Q71" s="5"/>
      <c r="R71" s="5"/>
      <c r="S71" s="5"/>
      <c r="T71" s="5"/>
      <c r="U71" s="5"/>
    </row>
    <row r="72" spans="1:21" ht="13.7" customHeight="1">
      <c r="A72" s="4"/>
      <c r="B72" s="5"/>
      <c r="C72" s="5"/>
      <c r="D72" s="5"/>
      <c r="E72" s="5"/>
      <c r="F72" s="5"/>
      <c r="G72" s="5"/>
      <c r="H72" s="5"/>
      <c r="I72" s="5"/>
      <c r="J72" s="5"/>
      <c r="K72" s="5"/>
      <c r="L72" s="5"/>
      <c r="M72" s="5"/>
      <c r="N72" s="5"/>
      <c r="O72" s="5"/>
      <c r="P72" s="5"/>
      <c r="Q72" s="5"/>
      <c r="R72" s="5"/>
      <c r="S72" s="5"/>
      <c r="T72" s="5"/>
      <c r="U72" s="5"/>
    </row>
    <row r="73" spans="1:21" ht="13.7" customHeight="1">
      <c r="A73" s="4"/>
      <c r="B73" s="5"/>
      <c r="C73" s="5"/>
      <c r="D73" s="5"/>
      <c r="E73" s="5"/>
      <c r="F73" s="5"/>
      <c r="G73" s="5"/>
      <c r="H73" s="5"/>
      <c r="I73" s="5"/>
      <c r="J73" s="5"/>
      <c r="K73" s="5"/>
      <c r="L73" s="5"/>
      <c r="M73" s="5"/>
      <c r="N73" s="5"/>
      <c r="O73" s="5"/>
      <c r="P73" s="5"/>
      <c r="Q73" s="5"/>
      <c r="R73" s="5"/>
      <c r="S73" s="5"/>
      <c r="T73" s="5"/>
      <c r="U73" s="5"/>
    </row>
    <row r="74" spans="1:21" ht="13.7" customHeight="1">
      <c r="A74" s="4"/>
      <c r="B74" s="5"/>
      <c r="C74" s="5"/>
      <c r="D74" s="5"/>
      <c r="E74" s="5"/>
      <c r="F74" s="5"/>
      <c r="G74" s="5"/>
      <c r="H74" s="5"/>
      <c r="I74" s="5"/>
      <c r="J74" s="5"/>
      <c r="K74" s="5"/>
      <c r="L74" s="5"/>
      <c r="M74" s="5"/>
      <c r="N74" s="5"/>
      <c r="O74" s="5"/>
      <c r="P74" s="5"/>
      <c r="Q74" s="5"/>
      <c r="R74" s="5"/>
      <c r="S74" s="5"/>
      <c r="T74" s="5"/>
      <c r="U74" s="5"/>
    </row>
    <row r="75" spans="1:21" ht="13.7" customHeight="1">
      <c r="A75" s="4"/>
      <c r="B75" s="5"/>
      <c r="C75" s="5"/>
      <c r="D75" s="5"/>
      <c r="E75" s="5"/>
      <c r="F75" s="5"/>
      <c r="G75" s="5"/>
      <c r="H75" s="5"/>
      <c r="I75" s="5"/>
      <c r="J75" s="5"/>
      <c r="K75" s="5"/>
      <c r="L75" s="5"/>
      <c r="M75" s="5"/>
      <c r="N75" s="5"/>
      <c r="O75" s="5"/>
      <c r="P75" s="5"/>
      <c r="Q75" s="5"/>
      <c r="R75" s="5"/>
      <c r="S75" s="5"/>
      <c r="T75" s="5"/>
      <c r="U75" s="5"/>
    </row>
    <row r="76" spans="1:21" ht="13.7" customHeight="1">
      <c r="A76" s="4"/>
      <c r="B76" s="5"/>
      <c r="C76" s="5"/>
      <c r="D76" s="5"/>
      <c r="E76" s="5"/>
      <c r="F76" s="5"/>
      <c r="G76" s="5"/>
      <c r="H76" s="5"/>
      <c r="I76" s="5"/>
      <c r="J76" s="5"/>
      <c r="K76" s="5"/>
      <c r="L76" s="5"/>
      <c r="M76" s="5"/>
      <c r="N76" s="5"/>
      <c r="O76" s="5"/>
      <c r="P76" s="5"/>
      <c r="Q76" s="5"/>
      <c r="R76" s="5"/>
      <c r="S76" s="5"/>
      <c r="T76" s="5"/>
      <c r="U76" s="5"/>
    </row>
    <row r="77" spans="1:21" ht="13.7" customHeight="1">
      <c r="A77" s="4"/>
      <c r="B77" s="5"/>
      <c r="C77" s="5"/>
      <c r="D77" s="5"/>
      <c r="E77" s="5"/>
      <c r="F77" s="5"/>
      <c r="G77" s="5"/>
      <c r="H77" s="5"/>
      <c r="I77" s="5"/>
      <c r="J77" s="5"/>
      <c r="K77" s="5"/>
      <c r="L77" s="5"/>
      <c r="M77" s="5"/>
      <c r="N77" s="5"/>
      <c r="O77" s="5"/>
      <c r="P77" s="5"/>
      <c r="Q77" s="5"/>
      <c r="R77" s="5"/>
      <c r="S77" s="5"/>
      <c r="T77" s="5"/>
      <c r="U77" s="5"/>
    </row>
    <row r="78" spans="1:21" ht="13.7" customHeight="1">
      <c r="A78" s="4"/>
      <c r="B78" s="5"/>
      <c r="C78" s="5"/>
      <c r="D78" s="5"/>
      <c r="E78" s="5"/>
      <c r="F78" s="5"/>
      <c r="G78" s="5"/>
      <c r="H78" s="5"/>
      <c r="I78" s="5"/>
      <c r="J78" s="5"/>
      <c r="K78" s="5"/>
      <c r="L78" s="5"/>
      <c r="M78" s="5"/>
      <c r="N78" s="5"/>
      <c r="O78" s="5"/>
      <c r="P78" s="5"/>
      <c r="Q78" s="5"/>
      <c r="R78" s="5"/>
      <c r="S78" s="5"/>
      <c r="T78" s="5"/>
      <c r="U78" s="5"/>
    </row>
    <row r="79" spans="1:21" ht="13.7" customHeight="1">
      <c r="A79" s="4"/>
      <c r="B79" s="5"/>
      <c r="C79" s="5"/>
      <c r="D79" s="5"/>
      <c r="E79" s="5"/>
      <c r="F79" s="5"/>
      <c r="G79" s="5"/>
      <c r="H79" s="5"/>
      <c r="I79" s="5"/>
      <c r="J79" s="5"/>
      <c r="K79" s="5"/>
      <c r="L79" s="5"/>
      <c r="M79" s="5"/>
      <c r="N79" s="5"/>
      <c r="O79" s="5"/>
      <c r="P79" s="5"/>
      <c r="Q79" s="5"/>
      <c r="R79" s="5"/>
      <c r="S79" s="5"/>
      <c r="T79" s="5"/>
      <c r="U79" s="5"/>
    </row>
    <row r="80" spans="1:21" ht="13.7" customHeight="1">
      <c r="A80" s="4"/>
      <c r="B80" s="5"/>
      <c r="C80" s="5"/>
      <c r="D80" s="5"/>
      <c r="E80" s="5"/>
      <c r="F80" s="5"/>
      <c r="G80" s="5"/>
      <c r="H80" s="5"/>
      <c r="I80" s="5"/>
      <c r="J80" s="5"/>
      <c r="K80" s="5"/>
      <c r="L80" s="5"/>
      <c r="M80" s="5"/>
      <c r="N80" s="5"/>
      <c r="O80" s="5"/>
      <c r="P80" s="5"/>
      <c r="Q80" s="5"/>
      <c r="R80" s="5"/>
      <c r="S80" s="5"/>
      <c r="T80" s="5"/>
      <c r="U80" s="5"/>
    </row>
    <row r="81" spans="1:21" ht="13.7" customHeight="1">
      <c r="A81" s="4"/>
      <c r="B81" s="5"/>
      <c r="C81" s="5"/>
      <c r="D81" s="5"/>
      <c r="E81" s="5"/>
      <c r="F81" s="5"/>
      <c r="G81" s="5"/>
      <c r="H81" s="5"/>
      <c r="I81" s="5"/>
      <c r="J81" s="5"/>
      <c r="K81" s="5"/>
      <c r="L81" s="5"/>
      <c r="M81" s="5"/>
      <c r="N81" s="5"/>
      <c r="O81" s="5"/>
      <c r="P81" s="5"/>
      <c r="Q81" s="5"/>
      <c r="R81" s="5"/>
      <c r="S81" s="5"/>
      <c r="T81" s="5"/>
      <c r="U81" s="5"/>
    </row>
    <row r="82" spans="1:21" ht="13.7" customHeight="1">
      <c r="A82" s="4"/>
      <c r="B82" s="5"/>
      <c r="C82" s="5"/>
      <c r="D82" s="5"/>
      <c r="E82" s="5"/>
      <c r="F82" s="5"/>
      <c r="G82" s="5"/>
      <c r="H82" s="5"/>
      <c r="I82" s="5"/>
      <c r="J82" s="5"/>
      <c r="K82" s="5"/>
      <c r="L82" s="5"/>
      <c r="M82" s="5"/>
      <c r="N82" s="5"/>
      <c r="O82" s="5"/>
      <c r="P82" s="5"/>
      <c r="Q82" s="5"/>
      <c r="R82" s="5"/>
      <c r="S82" s="5"/>
      <c r="T82" s="5"/>
      <c r="U82" s="5"/>
    </row>
    <row r="83" spans="1:21" ht="13.7" customHeight="1">
      <c r="A83" s="4"/>
      <c r="B83" s="5"/>
      <c r="C83" s="5"/>
      <c r="D83" s="5"/>
      <c r="E83" s="5"/>
      <c r="F83" s="5"/>
      <c r="G83" s="5"/>
      <c r="H83" s="5"/>
      <c r="I83" s="5"/>
      <c r="J83" s="5"/>
      <c r="K83" s="5"/>
      <c r="L83" s="5"/>
      <c r="M83" s="5"/>
      <c r="N83" s="5"/>
      <c r="O83" s="5"/>
      <c r="P83" s="5"/>
      <c r="Q83" s="5"/>
      <c r="R83" s="5"/>
      <c r="S83" s="5"/>
      <c r="T83" s="5"/>
      <c r="U83" s="5"/>
    </row>
    <row r="84" spans="1:21" ht="13.7" customHeight="1">
      <c r="A84" s="4"/>
      <c r="B84" s="5"/>
      <c r="C84" s="5"/>
      <c r="D84" s="5"/>
      <c r="E84" s="5"/>
      <c r="F84" s="5"/>
      <c r="G84" s="5"/>
      <c r="H84" s="5"/>
      <c r="I84" s="5"/>
      <c r="J84" s="5"/>
      <c r="K84" s="5"/>
      <c r="L84" s="5"/>
      <c r="M84" s="5"/>
      <c r="N84" s="5"/>
      <c r="O84" s="5"/>
      <c r="P84" s="5"/>
      <c r="Q84" s="5"/>
      <c r="R84" s="5"/>
      <c r="S84" s="5"/>
      <c r="T84" s="5"/>
      <c r="U84" s="5"/>
    </row>
    <row r="85" spans="1:21" ht="13.7" customHeight="1">
      <c r="A85" s="4"/>
      <c r="B85" s="5"/>
      <c r="C85" s="5"/>
      <c r="D85" s="5"/>
      <c r="E85" s="5"/>
      <c r="F85" s="5"/>
      <c r="G85" s="5"/>
      <c r="H85" s="5"/>
      <c r="I85" s="5"/>
      <c r="J85" s="5"/>
      <c r="K85" s="5"/>
      <c r="L85" s="5"/>
      <c r="M85" s="5"/>
      <c r="N85" s="5"/>
      <c r="O85" s="5"/>
      <c r="P85" s="5"/>
      <c r="Q85" s="5"/>
      <c r="R85" s="5"/>
      <c r="S85" s="5"/>
      <c r="T85" s="5"/>
      <c r="U85" s="5"/>
    </row>
    <row r="86" spans="1:21" ht="13.7" customHeight="1">
      <c r="A86" s="4"/>
      <c r="B86" s="5"/>
      <c r="C86" s="5"/>
      <c r="D86" s="5"/>
      <c r="E86" s="5"/>
      <c r="F86" s="5"/>
      <c r="G86" s="5"/>
      <c r="H86" s="5"/>
      <c r="I86" s="5"/>
      <c r="J86" s="5"/>
      <c r="K86" s="5"/>
      <c r="L86" s="5"/>
      <c r="M86" s="5"/>
      <c r="N86" s="5"/>
      <c r="O86" s="5"/>
      <c r="P86" s="5"/>
      <c r="Q86" s="5"/>
      <c r="R86" s="5"/>
      <c r="S86" s="5"/>
      <c r="T86" s="5"/>
      <c r="U86" s="5"/>
    </row>
    <row r="87" spans="1:21" ht="13.7" customHeight="1">
      <c r="A87" s="4"/>
      <c r="B87" s="5"/>
      <c r="C87" s="5"/>
      <c r="D87" s="5"/>
      <c r="E87" s="5"/>
      <c r="F87" s="5"/>
      <c r="G87" s="5"/>
      <c r="H87" s="5"/>
      <c r="I87" s="5"/>
      <c r="J87" s="5"/>
      <c r="K87" s="5"/>
      <c r="L87" s="5"/>
      <c r="M87" s="5"/>
      <c r="N87" s="5"/>
      <c r="O87" s="5"/>
      <c r="P87" s="5"/>
      <c r="Q87" s="5"/>
      <c r="R87" s="5"/>
      <c r="S87" s="5"/>
      <c r="T87" s="5"/>
      <c r="U87" s="5"/>
    </row>
    <row r="88" spans="1:21" ht="13.7" customHeight="1">
      <c r="A88" s="4"/>
      <c r="B88" s="5"/>
      <c r="C88" s="5"/>
      <c r="D88" s="5"/>
      <c r="E88" s="5"/>
      <c r="F88" s="5"/>
      <c r="G88" s="5"/>
      <c r="H88" s="5"/>
      <c r="I88" s="5"/>
      <c r="J88" s="5"/>
      <c r="K88" s="5"/>
      <c r="L88" s="5"/>
      <c r="M88" s="5"/>
      <c r="N88" s="5"/>
      <c r="O88" s="5"/>
      <c r="P88" s="5"/>
      <c r="Q88" s="5"/>
      <c r="R88" s="5"/>
      <c r="S88" s="5"/>
      <c r="T88" s="5"/>
      <c r="U88" s="5"/>
    </row>
    <row r="89" spans="1:21" ht="13.7" customHeight="1">
      <c r="A89" s="4"/>
      <c r="B89" s="5"/>
      <c r="C89" s="5"/>
      <c r="D89" s="5"/>
      <c r="E89" s="5"/>
      <c r="F89" s="5"/>
      <c r="G89" s="5"/>
      <c r="H89" s="5"/>
      <c r="I89" s="5"/>
      <c r="J89" s="5"/>
      <c r="K89" s="5"/>
      <c r="L89" s="5"/>
      <c r="M89" s="5"/>
      <c r="N89" s="5"/>
      <c r="O89" s="5"/>
      <c r="P89" s="5"/>
      <c r="Q89" s="5"/>
      <c r="R89" s="5"/>
      <c r="S89" s="5"/>
      <c r="T89" s="5"/>
      <c r="U89" s="5"/>
    </row>
    <row r="90" spans="1:21" ht="13.7" customHeight="1">
      <c r="A90" s="4"/>
      <c r="B90" s="5"/>
      <c r="C90" s="5"/>
      <c r="D90" s="5"/>
      <c r="E90" s="5"/>
      <c r="F90" s="5"/>
      <c r="G90" s="5"/>
      <c r="H90" s="5"/>
      <c r="I90" s="5"/>
      <c r="J90" s="5"/>
      <c r="K90" s="5"/>
      <c r="L90" s="5"/>
      <c r="M90" s="5"/>
      <c r="N90" s="5"/>
      <c r="O90" s="5"/>
      <c r="P90" s="5"/>
      <c r="Q90" s="5"/>
      <c r="R90" s="5"/>
      <c r="S90" s="5"/>
      <c r="T90" s="5"/>
      <c r="U90" s="5"/>
    </row>
    <row r="91" spans="1:21" ht="13.7" customHeight="1">
      <c r="A91" s="4"/>
      <c r="B91" s="5"/>
      <c r="C91" s="5"/>
      <c r="D91" s="5"/>
      <c r="E91" s="5"/>
      <c r="F91" s="5"/>
      <c r="G91" s="5"/>
      <c r="H91" s="5"/>
      <c r="I91" s="5"/>
      <c r="J91" s="5"/>
      <c r="K91" s="5"/>
      <c r="L91" s="5"/>
      <c r="M91" s="5"/>
      <c r="N91" s="5"/>
      <c r="O91" s="5"/>
      <c r="P91" s="5"/>
      <c r="Q91" s="5"/>
      <c r="R91" s="5"/>
      <c r="S91" s="5"/>
      <c r="T91" s="5"/>
      <c r="U91" s="5"/>
    </row>
    <row r="92" spans="1:21" ht="13.7" customHeight="1">
      <c r="A92" s="4"/>
      <c r="B92" s="5"/>
      <c r="C92" s="5"/>
      <c r="D92" s="5"/>
      <c r="E92" s="5"/>
      <c r="F92" s="5"/>
      <c r="G92" s="5"/>
      <c r="H92" s="5"/>
      <c r="I92" s="5"/>
      <c r="J92" s="5"/>
      <c r="K92" s="5"/>
      <c r="L92" s="5"/>
      <c r="M92" s="5"/>
      <c r="N92" s="5"/>
      <c r="O92" s="5"/>
      <c r="P92" s="5"/>
      <c r="Q92" s="5"/>
      <c r="R92" s="5"/>
      <c r="S92" s="5"/>
      <c r="T92" s="5"/>
      <c r="U92" s="5"/>
    </row>
    <row r="93" spans="1:21" ht="13.7" customHeight="1">
      <c r="A93" s="4"/>
      <c r="B93" s="5"/>
      <c r="C93" s="5"/>
      <c r="D93" s="5"/>
      <c r="E93" s="5"/>
      <c r="F93" s="5"/>
      <c r="G93" s="5"/>
      <c r="H93" s="5"/>
      <c r="I93" s="5"/>
      <c r="J93" s="5"/>
      <c r="K93" s="5"/>
      <c r="L93" s="5"/>
      <c r="M93" s="5"/>
      <c r="N93" s="5"/>
      <c r="O93" s="5"/>
      <c r="P93" s="5"/>
      <c r="Q93" s="5"/>
      <c r="R93" s="5"/>
      <c r="S93" s="5"/>
      <c r="T93" s="5"/>
      <c r="U93" s="5"/>
    </row>
    <row r="94" spans="1:21" ht="13.7" customHeight="1">
      <c r="A94" s="4"/>
      <c r="B94" s="5"/>
      <c r="C94" s="5"/>
      <c r="D94" s="5"/>
      <c r="E94" s="5"/>
      <c r="F94" s="5"/>
      <c r="G94" s="5"/>
      <c r="H94" s="5"/>
      <c r="I94" s="5"/>
      <c r="J94" s="5"/>
      <c r="K94" s="5"/>
      <c r="L94" s="5"/>
      <c r="M94" s="5"/>
      <c r="N94" s="5"/>
      <c r="O94" s="5"/>
      <c r="P94" s="5"/>
      <c r="Q94" s="5"/>
      <c r="R94" s="5"/>
      <c r="S94" s="5"/>
      <c r="T94" s="5"/>
      <c r="U94" s="5"/>
    </row>
    <row r="95" spans="1:21" ht="13.7" customHeight="1">
      <c r="A95" s="4"/>
      <c r="B95" s="5"/>
      <c r="C95" s="5"/>
      <c r="D95" s="5"/>
      <c r="E95" s="5"/>
      <c r="F95" s="5"/>
      <c r="G95" s="5"/>
      <c r="H95" s="5"/>
      <c r="I95" s="5"/>
      <c r="J95" s="5"/>
      <c r="K95" s="5"/>
      <c r="L95" s="5"/>
      <c r="M95" s="5"/>
      <c r="N95" s="5"/>
      <c r="O95" s="5"/>
      <c r="P95" s="5"/>
      <c r="Q95" s="5"/>
      <c r="R95" s="5"/>
      <c r="S95" s="5"/>
      <c r="T95" s="5"/>
      <c r="U95" s="5"/>
    </row>
    <row r="96" spans="1:21" ht="13.7" customHeight="1">
      <c r="A96" s="4"/>
      <c r="B96" s="5"/>
      <c r="C96" s="5"/>
      <c r="D96" s="5"/>
      <c r="E96" s="5"/>
      <c r="F96" s="5"/>
      <c r="G96" s="5"/>
      <c r="H96" s="5"/>
      <c r="I96" s="5"/>
      <c r="J96" s="5"/>
      <c r="K96" s="5"/>
      <c r="L96" s="5"/>
      <c r="M96" s="5"/>
      <c r="N96" s="5"/>
      <c r="O96" s="5"/>
      <c r="P96" s="5"/>
      <c r="Q96" s="5"/>
      <c r="R96" s="5"/>
      <c r="S96" s="5"/>
      <c r="T96" s="5"/>
      <c r="U96" s="5"/>
    </row>
    <row r="97" spans="1:21" ht="13.7" customHeight="1">
      <c r="A97" s="4"/>
      <c r="B97" s="5"/>
      <c r="C97" s="5"/>
      <c r="D97" s="5"/>
      <c r="E97" s="5"/>
      <c r="F97" s="5"/>
      <c r="G97" s="5"/>
      <c r="H97" s="5"/>
      <c r="I97" s="5"/>
      <c r="J97" s="5"/>
      <c r="K97" s="5"/>
      <c r="L97" s="5"/>
      <c r="M97" s="5"/>
      <c r="N97" s="5"/>
      <c r="O97" s="5"/>
      <c r="P97" s="5"/>
      <c r="Q97" s="5"/>
      <c r="R97" s="5"/>
      <c r="S97" s="5"/>
      <c r="T97" s="5"/>
      <c r="U97" s="5"/>
    </row>
    <row r="98" spans="1:21" ht="13.7" customHeight="1">
      <c r="A98" s="4"/>
      <c r="B98" s="5"/>
      <c r="C98" s="5"/>
      <c r="D98" s="5"/>
      <c r="E98" s="5"/>
      <c r="F98" s="5"/>
      <c r="G98" s="5"/>
      <c r="H98" s="5"/>
      <c r="I98" s="5"/>
      <c r="J98" s="5"/>
      <c r="K98" s="5"/>
      <c r="L98" s="5"/>
      <c r="M98" s="5"/>
      <c r="N98" s="5"/>
      <c r="O98" s="5"/>
      <c r="P98" s="5"/>
      <c r="Q98" s="5"/>
      <c r="R98" s="5"/>
      <c r="S98" s="5"/>
      <c r="T98" s="5"/>
      <c r="U98" s="5"/>
    </row>
    <row r="99" spans="1:21" ht="13.7" customHeight="1">
      <c r="A99" s="4"/>
      <c r="B99" s="5"/>
      <c r="C99" s="5"/>
      <c r="D99" s="5"/>
      <c r="E99" s="5"/>
      <c r="F99" s="5"/>
      <c r="G99" s="5"/>
      <c r="H99" s="5"/>
      <c r="I99" s="5"/>
      <c r="J99" s="5"/>
      <c r="K99" s="5"/>
      <c r="L99" s="5"/>
      <c r="M99" s="5"/>
      <c r="N99" s="5"/>
      <c r="O99" s="5"/>
      <c r="P99" s="5"/>
      <c r="Q99" s="5"/>
      <c r="R99" s="5"/>
      <c r="S99" s="5"/>
      <c r="T99" s="5"/>
      <c r="U99" s="5"/>
    </row>
    <row r="100" spans="1:21" ht="13.7" customHeight="1">
      <c r="A100" s="4"/>
      <c r="B100" s="5"/>
      <c r="C100" s="5"/>
      <c r="D100" s="5"/>
      <c r="E100" s="5"/>
      <c r="F100" s="5"/>
      <c r="G100" s="5"/>
      <c r="H100" s="5"/>
      <c r="I100" s="5"/>
      <c r="J100" s="5"/>
      <c r="K100" s="5"/>
      <c r="L100" s="5"/>
      <c r="M100" s="5"/>
      <c r="N100" s="5"/>
      <c r="O100" s="5"/>
      <c r="P100" s="5"/>
      <c r="Q100" s="5"/>
      <c r="R100" s="5"/>
      <c r="S100" s="5"/>
      <c r="T100" s="5"/>
      <c r="U100" s="5"/>
    </row>
    <row r="101" spans="1:21" ht="13.7" customHeight="1">
      <c r="A101" s="4"/>
      <c r="B101" s="5"/>
      <c r="C101" s="5"/>
      <c r="D101" s="5"/>
      <c r="E101" s="5"/>
      <c r="F101" s="5"/>
      <c r="G101" s="5"/>
      <c r="H101" s="5"/>
      <c r="I101" s="5"/>
      <c r="J101" s="5"/>
      <c r="K101" s="5"/>
      <c r="L101" s="5"/>
      <c r="M101" s="5"/>
      <c r="N101" s="5"/>
      <c r="O101" s="5"/>
      <c r="P101" s="5"/>
      <c r="Q101" s="5"/>
      <c r="R101" s="5"/>
      <c r="S101" s="5"/>
      <c r="T101" s="5"/>
      <c r="U101" s="5"/>
    </row>
    <row r="102" spans="1:21" ht="13.7" customHeight="1">
      <c r="A102" s="4"/>
      <c r="B102" s="5"/>
      <c r="C102" s="5"/>
      <c r="D102" s="5"/>
      <c r="E102" s="5"/>
      <c r="F102" s="5"/>
      <c r="G102" s="5"/>
      <c r="H102" s="5"/>
      <c r="I102" s="5"/>
      <c r="J102" s="5"/>
      <c r="K102" s="5"/>
      <c r="L102" s="5"/>
      <c r="M102" s="5"/>
      <c r="N102" s="5"/>
      <c r="O102" s="5"/>
      <c r="P102" s="5"/>
      <c r="Q102" s="5"/>
      <c r="R102" s="5"/>
      <c r="S102" s="5"/>
      <c r="T102" s="5"/>
      <c r="U102" s="5"/>
    </row>
    <row r="103" spans="1:21" ht="13.7" customHeight="1">
      <c r="A103" s="4"/>
      <c r="B103" s="5"/>
      <c r="C103" s="5"/>
      <c r="D103" s="5"/>
      <c r="E103" s="5"/>
      <c r="F103" s="5"/>
      <c r="G103" s="5"/>
      <c r="H103" s="5"/>
      <c r="I103" s="5"/>
      <c r="J103" s="5"/>
      <c r="K103" s="5"/>
      <c r="L103" s="5"/>
      <c r="M103" s="5"/>
      <c r="N103" s="5"/>
      <c r="O103" s="5"/>
      <c r="P103" s="5"/>
      <c r="Q103" s="5"/>
      <c r="R103" s="5"/>
      <c r="S103" s="5"/>
      <c r="T103" s="5"/>
      <c r="U103" s="5"/>
    </row>
    <row r="104" spans="1:21" ht="13.7" customHeight="1">
      <c r="A104" s="4"/>
      <c r="B104" s="5"/>
      <c r="C104" s="5"/>
      <c r="D104" s="5"/>
      <c r="E104" s="5"/>
      <c r="F104" s="5"/>
      <c r="G104" s="5"/>
      <c r="H104" s="5"/>
      <c r="I104" s="5"/>
      <c r="J104" s="5"/>
      <c r="K104" s="5"/>
      <c r="L104" s="5"/>
      <c r="M104" s="5"/>
      <c r="N104" s="5"/>
      <c r="O104" s="5"/>
      <c r="P104" s="5"/>
      <c r="Q104" s="5"/>
      <c r="R104" s="5"/>
      <c r="S104" s="5"/>
      <c r="T104" s="5"/>
      <c r="U104" s="5"/>
    </row>
    <row r="105" spans="1:21" ht="13.7" customHeight="1">
      <c r="A105" s="4"/>
      <c r="B105" s="5"/>
      <c r="C105" s="5"/>
      <c r="D105" s="5"/>
      <c r="E105" s="5"/>
      <c r="F105" s="5"/>
      <c r="G105" s="5"/>
      <c r="H105" s="5"/>
      <c r="I105" s="5"/>
      <c r="J105" s="5"/>
      <c r="K105" s="5"/>
      <c r="L105" s="5"/>
      <c r="M105" s="5"/>
      <c r="N105" s="5"/>
      <c r="O105" s="5"/>
      <c r="P105" s="5"/>
      <c r="Q105" s="5"/>
      <c r="R105" s="5"/>
      <c r="S105" s="5"/>
      <c r="T105" s="5"/>
      <c r="U105" s="5"/>
    </row>
    <row r="106" spans="1:21" ht="13.7" customHeight="1">
      <c r="A106" s="4"/>
      <c r="B106" s="5"/>
      <c r="C106" s="5"/>
      <c r="D106" s="5"/>
      <c r="E106" s="5"/>
      <c r="F106" s="5"/>
      <c r="G106" s="5"/>
      <c r="H106" s="5"/>
      <c r="I106" s="5"/>
      <c r="J106" s="5"/>
      <c r="K106" s="5"/>
      <c r="L106" s="5"/>
      <c r="M106" s="5"/>
      <c r="N106" s="5"/>
      <c r="O106" s="5"/>
      <c r="P106" s="5"/>
      <c r="Q106" s="5"/>
      <c r="R106" s="5"/>
      <c r="S106" s="5"/>
      <c r="T106" s="5"/>
      <c r="U106" s="5"/>
    </row>
    <row r="107" spans="1:21" ht="13.7" customHeight="1">
      <c r="A107" s="4"/>
      <c r="B107" s="5"/>
      <c r="C107" s="5"/>
      <c r="D107" s="5"/>
      <c r="E107" s="5"/>
      <c r="F107" s="5"/>
      <c r="G107" s="5"/>
      <c r="H107" s="5"/>
      <c r="I107" s="5"/>
      <c r="J107" s="5"/>
      <c r="K107" s="5"/>
      <c r="L107" s="5"/>
      <c r="M107" s="5"/>
      <c r="N107" s="5"/>
      <c r="O107" s="5"/>
      <c r="P107" s="5"/>
      <c r="Q107" s="5"/>
      <c r="R107" s="5"/>
      <c r="S107" s="5"/>
      <c r="T107" s="5"/>
      <c r="U107" s="5"/>
    </row>
    <row r="108" spans="1:21" ht="13.7" customHeight="1">
      <c r="A108" s="4"/>
      <c r="B108" s="5"/>
      <c r="C108" s="5"/>
      <c r="D108" s="5"/>
      <c r="E108" s="5"/>
      <c r="F108" s="5"/>
      <c r="G108" s="5"/>
      <c r="H108" s="5"/>
      <c r="I108" s="5"/>
      <c r="J108" s="5"/>
      <c r="K108" s="5"/>
      <c r="L108" s="5"/>
      <c r="M108" s="5"/>
      <c r="N108" s="5"/>
      <c r="O108" s="5"/>
      <c r="P108" s="5"/>
      <c r="Q108" s="5"/>
      <c r="R108" s="5"/>
      <c r="S108" s="5"/>
      <c r="T108" s="5"/>
      <c r="U108" s="5"/>
    </row>
    <row r="109" spans="1:21" ht="13.7" customHeight="1">
      <c r="A109" s="4"/>
      <c r="B109" s="5"/>
      <c r="C109" s="5"/>
      <c r="D109" s="5"/>
      <c r="E109" s="5"/>
      <c r="F109" s="5"/>
      <c r="G109" s="5"/>
      <c r="H109" s="5"/>
      <c r="I109" s="5"/>
      <c r="J109" s="5"/>
      <c r="K109" s="5"/>
      <c r="L109" s="5"/>
      <c r="M109" s="5"/>
      <c r="N109" s="5"/>
      <c r="O109" s="5"/>
      <c r="P109" s="5"/>
      <c r="Q109" s="5"/>
      <c r="R109" s="5"/>
      <c r="S109" s="5"/>
      <c r="T109" s="5"/>
      <c r="U109" s="5"/>
    </row>
    <row r="110" spans="1:21" ht="13.7" customHeight="1">
      <c r="A110" s="4"/>
      <c r="B110" s="5"/>
      <c r="C110" s="5"/>
      <c r="D110" s="5"/>
      <c r="E110" s="5"/>
      <c r="F110" s="5"/>
      <c r="G110" s="5"/>
      <c r="H110" s="5"/>
      <c r="I110" s="5"/>
      <c r="J110" s="5"/>
      <c r="K110" s="5"/>
      <c r="L110" s="5"/>
      <c r="M110" s="5"/>
      <c r="N110" s="5"/>
      <c r="O110" s="5"/>
      <c r="P110" s="5"/>
      <c r="Q110" s="5"/>
      <c r="R110" s="5"/>
      <c r="S110" s="5"/>
      <c r="T110" s="5"/>
      <c r="U110" s="5"/>
    </row>
    <row r="111" spans="1:21" ht="13.7" customHeight="1">
      <c r="A111" s="4"/>
      <c r="B111" s="5"/>
      <c r="C111" s="5"/>
      <c r="D111" s="5"/>
      <c r="E111" s="5"/>
      <c r="F111" s="5"/>
      <c r="G111" s="5"/>
      <c r="H111" s="5"/>
      <c r="I111" s="5"/>
      <c r="J111" s="5"/>
      <c r="K111" s="5"/>
      <c r="L111" s="5"/>
      <c r="M111" s="5"/>
      <c r="N111" s="5"/>
      <c r="O111" s="5"/>
      <c r="P111" s="5"/>
      <c r="Q111" s="5"/>
      <c r="R111" s="5"/>
      <c r="S111" s="5"/>
      <c r="T111" s="5"/>
      <c r="U111" s="5"/>
    </row>
    <row r="112" spans="1:21" ht="13.7" customHeight="1">
      <c r="A112" s="4"/>
      <c r="B112" s="5"/>
      <c r="C112" s="5"/>
      <c r="D112" s="5"/>
      <c r="E112" s="5"/>
      <c r="F112" s="5"/>
      <c r="G112" s="5"/>
      <c r="H112" s="5"/>
      <c r="I112" s="5"/>
      <c r="J112" s="5"/>
      <c r="K112" s="5"/>
      <c r="L112" s="5"/>
      <c r="M112" s="5"/>
      <c r="N112" s="5"/>
      <c r="O112" s="5"/>
      <c r="P112" s="5"/>
      <c r="Q112" s="5"/>
      <c r="R112" s="5"/>
      <c r="S112" s="5"/>
      <c r="T112" s="5"/>
      <c r="U112" s="5"/>
    </row>
    <row r="113" spans="1:21" ht="13.7" customHeight="1">
      <c r="A113" s="4"/>
      <c r="B113" s="5"/>
      <c r="C113" s="5"/>
      <c r="D113" s="5"/>
      <c r="E113" s="5"/>
      <c r="F113" s="5"/>
      <c r="G113" s="5"/>
      <c r="H113" s="5"/>
      <c r="I113" s="5"/>
      <c r="J113" s="5"/>
      <c r="K113" s="5"/>
      <c r="L113" s="5"/>
      <c r="M113" s="5"/>
      <c r="N113" s="5"/>
      <c r="O113" s="5"/>
      <c r="P113" s="5"/>
      <c r="Q113" s="5"/>
      <c r="R113" s="5"/>
      <c r="S113" s="5"/>
      <c r="T113" s="5"/>
      <c r="U113" s="5"/>
    </row>
    <row r="114" spans="1:21" ht="13.7" customHeight="1">
      <c r="A114" s="4"/>
      <c r="B114" s="5"/>
      <c r="C114" s="5"/>
      <c r="D114" s="5"/>
      <c r="E114" s="5"/>
      <c r="F114" s="5"/>
      <c r="G114" s="5"/>
      <c r="H114" s="5"/>
      <c r="I114" s="5"/>
      <c r="J114" s="5"/>
      <c r="K114" s="5"/>
      <c r="L114" s="5"/>
      <c r="M114" s="5"/>
      <c r="N114" s="5"/>
      <c r="O114" s="5"/>
      <c r="P114" s="5"/>
      <c r="Q114" s="5"/>
      <c r="R114" s="5"/>
      <c r="S114" s="5"/>
      <c r="T114" s="5"/>
      <c r="U114" s="5"/>
    </row>
    <row r="115" spans="1:21" ht="13.7" customHeight="1">
      <c r="A115" s="4"/>
      <c r="B115" s="5"/>
      <c r="C115" s="5"/>
      <c r="D115" s="5"/>
      <c r="E115" s="5"/>
      <c r="F115" s="5"/>
      <c r="G115" s="5"/>
      <c r="H115" s="5"/>
      <c r="I115" s="5"/>
      <c r="J115" s="5"/>
      <c r="K115" s="5"/>
      <c r="L115" s="5"/>
      <c r="M115" s="5"/>
      <c r="N115" s="5"/>
      <c r="O115" s="5"/>
      <c r="P115" s="5"/>
      <c r="Q115" s="5"/>
      <c r="R115" s="5"/>
      <c r="S115" s="5"/>
      <c r="T115" s="5"/>
      <c r="U115" s="5"/>
    </row>
    <row r="116" spans="1:21" ht="13.7" customHeight="1">
      <c r="A116" s="4"/>
      <c r="B116" s="5"/>
      <c r="C116" s="5"/>
      <c r="D116" s="5"/>
      <c r="E116" s="5"/>
      <c r="F116" s="5"/>
      <c r="G116" s="5"/>
      <c r="H116" s="5"/>
      <c r="I116" s="5"/>
      <c r="J116" s="5"/>
      <c r="K116" s="5"/>
      <c r="L116" s="5"/>
      <c r="M116" s="5"/>
      <c r="N116" s="5"/>
      <c r="O116" s="5"/>
      <c r="P116" s="5"/>
      <c r="Q116" s="5"/>
      <c r="R116" s="5"/>
      <c r="S116" s="5"/>
      <c r="T116" s="5"/>
      <c r="U116" s="5"/>
    </row>
    <row r="117" spans="1:21" ht="13.7" customHeight="1">
      <c r="A117" s="4"/>
      <c r="B117" s="5"/>
      <c r="C117" s="5"/>
      <c r="D117" s="5"/>
      <c r="E117" s="5"/>
      <c r="F117" s="5"/>
      <c r="G117" s="5"/>
      <c r="H117" s="5"/>
      <c r="I117" s="5"/>
      <c r="J117" s="5"/>
      <c r="K117" s="5"/>
      <c r="L117" s="5"/>
      <c r="M117" s="5"/>
      <c r="N117" s="5"/>
      <c r="O117" s="5"/>
      <c r="P117" s="5"/>
      <c r="Q117" s="5"/>
      <c r="R117" s="5"/>
      <c r="S117" s="5"/>
      <c r="T117" s="5"/>
      <c r="U117" s="5"/>
    </row>
    <row r="118" spans="1:21" ht="13.7" customHeight="1">
      <c r="A118" s="4"/>
      <c r="B118" s="5"/>
      <c r="C118" s="5"/>
      <c r="D118" s="5"/>
      <c r="E118" s="5"/>
      <c r="F118" s="5"/>
      <c r="G118" s="5"/>
      <c r="H118" s="5"/>
      <c r="I118" s="5"/>
      <c r="J118" s="5"/>
      <c r="K118" s="5"/>
      <c r="L118" s="5"/>
      <c r="M118" s="5"/>
      <c r="N118" s="5"/>
      <c r="O118" s="5"/>
      <c r="P118" s="5"/>
      <c r="Q118" s="5"/>
      <c r="R118" s="5"/>
      <c r="S118" s="5"/>
      <c r="T118" s="5"/>
      <c r="U118" s="5"/>
    </row>
    <row r="119" spans="1:21" ht="13.7" customHeight="1">
      <c r="A119" s="4"/>
      <c r="B119" s="5"/>
      <c r="C119" s="5"/>
      <c r="D119" s="5"/>
      <c r="E119" s="5"/>
      <c r="F119" s="5"/>
      <c r="G119" s="5"/>
      <c r="H119" s="5"/>
      <c r="I119" s="5"/>
      <c r="J119" s="5"/>
      <c r="K119" s="5"/>
      <c r="L119" s="5"/>
      <c r="M119" s="5"/>
      <c r="N119" s="5"/>
      <c r="O119" s="5"/>
      <c r="P119" s="5"/>
      <c r="Q119" s="5"/>
      <c r="R119" s="5"/>
      <c r="S119" s="5"/>
      <c r="T119" s="5"/>
      <c r="U119" s="5"/>
    </row>
    <row r="120" spans="1:21" ht="13.7" customHeight="1">
      <c r="A120" s="4"/>
      <c r="B120" s="5"/>
      <c r="C120" s="5"/>
      <c r="D120" s="5"/>
      <c r="E120" s="5"/>
      <c r="F120" s="5"/>
      <c r="G120" s="5"/>
      <c r="H120" s="5"/>
      <c r="I120" s="5"/>
      <c r="J120" s="5"/>
      <c r="K120" s="5"/>
      <c r="L120" s="5"/>
      <c r="M120" s="5"/>
      <c r="N120" s="5"/>
      <c r="O120" s="5"/>
      <c r="P120" s="5"/>
      <c r="Q120" s="5"/>
      <c r="R120" s="5"/>
      <c r="S120" s="5"/>
      <c r="T120" s="5"/>
      <c r="U120" s="5"/>
    </row>
    <row r="121" spans="1:21" ht="13.7" customHeight="1">
      <c r="A121" s="4"/>
      <c r="B121" s="5"/>
      <c r="C121" s="5"/>
      <c r="D121" s="5"/>
      <c r="E121" s="5"/>
      <c r="F121" s="5"/>
      <c r="G121" s="5"/>
      <c r="H121" s="5"/>
      <c r="I121" s="5"/>
      <c r="J121" s="5"/>
      <c r="K121" s="5"/>
      <c r="L121" s="5"/>
      <c r="M121" s="5"/>
      <c r="N121" s="5"/>
      <c r="O121" s="5"/>
      <c r="P121" s="5"/>
      <c r="Q121" s="5"/>
      <c r="R121" s="5"/>
      <c r="S121" s="5"/>
      <c r="T121" s="5"/>
      <c r="U121" s="5"/>
    </row>
    <row r="122" spans="1:21" ht="13.7" customHeight="1">
      <c r="A122" s="4"/>
      <c r="B122" s="5"/>
      <c r="C122" s="5"/>
      <c r="D122" s="5"/>
      <c r="E122" s="5"/>
      <c r="F122" s="5"/>
      <c r="G122" s="5"/>
      <c r="H122" s="5"/>
      <c r="I122" s="5"/>
      <c r="J122" s="5"/>
      <c r="K122" s="5"/>
      <c r="L122" s="5"/>
      <c r="M122" s="5"/>
      <c r="N122" s="5"/>
      <c r="O122" s="5"/>
      <c r="P122" s="5"/>
      <c r="Q122" s="5"/>
      <c r="R122" s="5"/>
      <c r="S122" s="5"/>
      <c r="T122" s="5"/>
      <c r="U122" s="5"/>
    </row>
    <row r="123" spans="1:21" ht="13.7" customHeight="1">
      <c r="A123" s="4"/>
      <c r="B123" s="5"/>
      <c r="C123" s="5"/>
      <c r="D123" s="5"/>
      <c r="E123" s="5"/>
      <c r="F123" s="5"/>
      <c r="G123" s="5"/>
      <c r="H123" s="5"/>
      <c r="I123" s="5"/>
      <c r="J123" s="5"/>
      <c r="K123" s="5"/>
      <c r="L123" s="5"/>
      <c r="M123" s="5"/>
      <c r="N123" s="5"/>
      <c r="O123" s="5"/>
      <c r="P123" s="5"/>
      <c r="Q123" s="5"/>
      <c r="R123" s="5"/>
      <c r="S123" s="5"/>
      <c r="T123" s="5"/>
      <c r="U123" s="5"/>
    </row>
    <row r="124" spans="1:21" ht="13.7" customHeight="1">
      <c r="A124" s="4"/>
      <c r="B124" s="5"/>
      <c r="C124" s="5"/>
      <c r="D124" s="5"/>
      <c r="E124" s="5"/>
      <c r="F124" s="5"/>
      <c r="G124" s="5"/>
      <c r="H124" s="5"/>
      <c r="I124" s="5"/>
      <c r="J124" s="5"/>
      <c r="K124" s="5"/>
      <c r="L124" s="5"/>
      <c r="M124" s="5"/>
      <c r="N124" s="5"/>
      <c r="O124" s="5"/>
      <c r="P124" s="5"/>
      <c r="Q124" s="5"/>
      <c r="R124" s="5"/>
      <c r="S124" s="5"/>
      <c r="T124" s="5"/>
      <c r="U124" s="5"/>
    </row>
    <row r="125" spans="1:21" ht="13.7" customHeight="1">
      <c r="A125" s="4"/>
      <c r="B125" s="5"/>
      <c r="C125" s="5"/>
      <c r="D125" s="5"/>
      <c r="E125" s="5"/>
      <c r="F125" s="5"/>
      <c r="G125" s="5"/>
      <c r="H125" s="5"/>
      <c r="I125" s="5"/>
      <c r="J125" s="5"/>
      <c r="K125" s="5"/>
      <c r="L125" s="5"/>
      <c r="M125" s="5"/>
      <c r="N125" s="5"/>
      <c r="O125" s="5"/>
      <c r="P125" s="5"/>
      <c r="Q125" s="5"/>
      <c r="R125" s="5"/>
      <c r="S125" s="5"/>
      <c r="T125" s="5"/>
      <c r="U125" s="5"/>
    </row>
    <row r="126" spans="1:21" ht="13.7" customHeight="1">
      <c r="A126" s="4"/>
      <c r="B126" s="5"/>
      <c r="C126" s="5"/>
      <c r="D126" s="5"/>
      <c r="E126" s="5"/>
      <c r="F126" s="5"/>
      <c r="G126" s="5"/>
      <c r="H126" s="5"/>
      <c r="I126" s="5"/>
      <c r="J126" s="5"/>
      <c r="K126" s="5"/>
      <c r="L126" s="5"/>
      <c r="M126" s="5"/>
      <c r="N126" s="5"/>
      <c r="O126" s="5"/>
      <c r="P126" s="5"/>
      <c r="Q126" s="5"/>
      <c r="R126" s="5"/>
      <c r="S126" s="5"/>
      <c r="T126" s="5"/>
      <c r="U126" s="5"/>
    </row>
    <row r="127" spans="1:21" ht="13.7" customHeight="1">
      <c r="A127" s="4"/>
      <c r="B127" s="5"/>
      <c r="C127" s="5"/>
      <c r="D127" s="5"/>
      <c r="E127" s="5"/>
      <c r="F127" s="5"/>
      <c r="G127" s="5"/>
      <c r="H127" s="5"/>
      <c r="I127" s="5"/>
      <c r="J127" s="5"/>
      <c r="K127" s="5"/>
      <c r="L127" s="5"/>
      <c r="M127" s="5"/>
      <c r="N127" s="5"/>
      <c r="O127" s="5"/>
      <c r="P127" s="5"/>
      <c r="Q127" s="5"/>
      <c r="R127" s="5"/>
      <c r="S127" s="5"/>
      <c r="T127" s="5"/>
      <c r="U127" s="5"/>
    </row>
    <row r="128" spans="1:21" ht="13.7" customHeight="1">
      <c r="A128" s="4"/>
      <c r="B128" s="5"/>
      <c r="C128" s="5"/>
      <c r="D128" s="5"/>
      <c r="E128" s="5"/>
      <c r="F128" s="5"/>
      <c r="G128" s="5"/>
      <c r="H128" s="5"/>
      <c r="I128" s="5"/>
      <c r="J128" s="5"/>
      <c r="K128" s="5"/>
      <c r="L128" s="5"/>
      <c r="M128" s="5"/>
      <c r="N128" s="5"/>
      <c r="O128" s="5"/>
      <c r="P128" s="5"/>
      <c r="Q128" s="5"/>
      <c r="R128" s="5"/>
      <c r="S128" s="5"/>
      <c r="T128" s="5"/>
      <c r="U128" s="5"/>
    </row>
    <row r="129" spans="1:21" ht="13.7" customHeight="1">
      <c r="A129" s="4"/>
      <c r="B129" s="5"/>
      <c r="C129" s="5"/>
      <c r="D129" s="5"/>
      <c r="E129" s="5"/>
      <c r="F129" s="5"/>
      <c r="G129" s="5"/>
      <c r="H129" s="5"/>
      <c r="I129" s="5"/>
      <c r="J129" s="5"/>
      <c r="K129" s="5"/>
      <c r="L129" s="5"/>
      <c r="M129" s="5"/>
      <c r="N129" s="5"/>
      <c r="O129" s="5"/>
      <c r="P129" s="5"/>
      <c r="Q129" s="5"/>
      <c r="R129" s="5"/>
      <c r="S129" s="5"/>
      <c r="T129" s="5"/>
      <c r="U129" s="5"/>
    </row>
    <row r="130" spans="1:21" ht="13.7" customHeight="1">
      <c r="A130" s="4"/>
      <c r="B130" s="5"/>
      <c r="C130" s="5"/>
      <c r="D130" s="5"/>
      <c r="E130" s="5"/>
      <c r="F130" s="5"/>
      <c r="G130" s="5"/>
      <c r="H130" s="5"/>
      <c r="I130" s="5"/>
      <c r="J130" s="5"/>
      <c r="K130" s="5"/>
      <c r="L130" s="5"/>
      <c r="M130" s="5"/>
      <c r="N130" s="5"/>
      <c r="O130" s="5"/>
      <c r="P130" s="5"/>
      <c r="Q130" s="5"/>
      <c r="R130" s="5"/>
      <c r="S130" s="5"/>
      <c r="T130" s="5"/>
      <c r="U130" s="5"/>
    </row>
    <row r="131" spans="1:21" ht="13.7" customHeight="1">
      <c r="A131" s="4"/>
      <c r="B131" s="5"/>
      <c r="C131" s="5"/>
      <c r="D131" s="5"/>
      <c r="E131" s="5"/>
      <c r="F131" s="5"/>
      <c r="G131" s="5"/>
      <c r="H131" s="5"/>
      <c r="I131" s="5"/>
      <c r="J131" s="5"/>
      <c r="K131" s="5"/>
      <c r="L131" s="5"/>
      <c r="M131" s="5"/>
      <c r="N131" s="5"/>
      <c r="O131" s="5"/>
      <c r="P131" s="5"/>
      <c r="Q131" s="5"/>
      <c r="R131" s="5"/>
      <c r="S131" s="5"/>
      <c r="T131" s="5"/>
      <c r="U131" s="5"/>
    </row>
    <row r="132" spans="1:21" ht="13.7" customHeight="1">
      <c r="A132" s="4"/>
      <c r="B132" s="5"/>
      <c r="C132" s="5"/>
      <c r="D132" s="5"/>
      <c r="E132" s="5"/>
      <c r="F132" s="5"/>
      <c r="G132" s="5"/>
      <c r="H132" s="5"/>
      <c r="I132" s="5"/>
      <c r="J132" s="5"/>
      <c r="K132" s="5"/>
      <c r="L132" s="5"/>
      <c r="M132" s="5"/>
      <c r="N132" s="5"/>
      <c r="O132" s="5"/>
      <c r="P132" s="5"/>
      <c r="Q132" s="5"/>
      <c r="R132" s="5"/>
      <c r="S132" s="5"/>
      <c r="T132" s="5"/>
      <c r="U132" s="5"/>
    </row>
    <row r="133" spans="1:21" ht="13.7" customHeight="1">
      <c r="A133" s="4"/>
      <c r="B133" s="5"/>
      <c r="C133" s="5"/>
      <c r="D133" s="5"/>
      <c r="E133" s="5"/>
      <c r="F133" s="5"/>
      <c r="G133" s="5"/>
      <c r="H133" s="5"/>
      <c r="I133" s="5"/>
      <c r="J133" s="5"/>
      <c r="K133" s="5"/>
      <c r="L133" s="5"/>
      <c r="M133" s="5"/>
      <c r="N133" s="5"/>
      <c r="O133" s="5"/>
      <c r="P133" s="5"/>
      <c r="Q133" s="5"/>
      <c r="R133" s="5"/>
      <c r="S133" s="5"/>
      <c r="T133" s="5"/>
      <c r="U133" s="5"/>
    </row>
    <row r="134" spans="1:21" ht="13.7" customHeight="1">
      <c r="A134" s="4"/>
      <c r="B134" s="5"/>
      <c r="C134" s="5"/>
      <c r="D134" s="5"/>
      <c r="E134" s="5"/>
      <c r="F134" s="5"/>
      <c r="G134" s="5"/>
      <c r="H134" s="5"/>
      <c r="I134" s="5"/>
      <c r="J134" s="5"/>
      <c r="K134" s="5"/>
      <c r="L134" s="5"/>
      <c r="M134" s="5"/>
      <c r="N134" s="5"/>
      <c r="O134" s="5"/>
      <c r="P134" s="5"/>
      <c r="Q134" s="5"/>
      <c r="R134" s="5"/>
      <c r="S134" s="5"/>
      <c r="T134" s="5"/>
      <c r="U134" s="5"/>
    </row>
    <row r="135" spans="1:21" ht="13.7" customHeight="1">
      <c r="A135" s="4"/>
      <c r="B135" s="5"/>
      <c r="C135" s="5"/>
      <c r="D135" s="5"/>
      <c r="E135" s="5"/>
      <c r="F135" s="5"/>
      <c r="G135" s="5"/>
      <c r="H135" s="5"/>
      <c r="I135" s="5"/>
      <c r="J135" s="5"/>
      <c r="K135" s="5"/>
      <c r="L135" s="5"/>
      <c r="M135" s="5"/>
      <c r="N135" s="5"/>
      <c r="O135" s="5"/>
      <c r="P135" s="5"/>
      <c r="Q135" s="5"/>
      <c r="R135" s="5"/>
      <c r="S135" s="5"/>
      <c r="T135" s="5"/>
      <c r="U135" s="5"/>
    </row>
    <row r="136" spans="1:21" ht="13.7" customHeight="1">
      <c r="A136" s="4"/>
      <c r="B136" s="5"/>
      <c r="C136" s="5"/>
      <c r="D136" s="5"/>
      <c r="E136" s="5"/>
      <c r="F136" s="5"/>
      <c r="G136" s="5"/>
      <c r="H136" s="5"/>
      <c r="I136" s="5"/>
      <c r="J136" s="5"/>
      <c r="K136" s="5"/>
      <c r="L136" s="5"/>
      <c r="M136" s="5"/>
      <c r="N136" s="5"/>
      <c r="O136" s="5"/>
      <c r="P136" s="5"/>
      <c r="Q136" s="5"/>
      <c r="R136" s="5"/>
      <c r="S136" s="5"/>
      <c r="T136" s="5"/>
      <c r="U136" s="5"/>
    </row>
    <row r="137" spans="1:21" ht="13.7" customHeight="1">
      <c r="A137" s="4"/>
      <c r="B137" s="5"/>
      <c r="C137" s="5"/>
      <c r="D137" s="5"/>
      <c r="E137" s="5"/>
      <c r="F137" s="5"/>
      <c r="G137" s="5"/>
      <c r="H137" s="5"/>
      <c r="I137" s="5"/>
      <c r="J137" s="5"/>
      <c r="K137" s="5"/>
      <c r="L137" s="5"/>
      <c r="M137" s="5"/>
      <c r="N137" s="5"/>
      <c r="O137" s="5"/>
      <c r="P137" s="5"/>
      <c r="Q137" s="5"/>
      <c r="R137" s="5"/>
      <c r="S137" s="5"/>
      <c r="T137" s="5"/>
      <c r="U137" s="5"/>
    </row>
    <row r="138" spans="1:21" ht="13.7" customHeight="1">
      <c r="A138" s="4"/>
      <c r="B138" s="5"/>
      <c r="C138" s="5"/>
      <c r="D138" s="5"/>
      <c r="E138" s="5"/>
      <c r="F138" s="5"/>
      <c r="G138" s="5"/>
      <c r="H138" s="5"/>
      <c r="I138" s="5"/>
      <c r="J138" s="5"/>
      <c r="K138" s="5"/>
      <c r="L138" s="5"/>
      <c r="M138" s="5"/>
      <c r="N138" s="5"/>
      <c r="O138" s="5"/>
      <c r="P138" s="5"/>
      <c r="Q138" s="5"/>
      <c r="R138" s="5"/>
      <c r="S138" s="5"/>
      <c r="T138" s="5"/>
      <c r="U138" s="5"/>
    </row>
    <row r="139" spans="1:21" ht="13.7" customHeight="1">
      <c r="A139" s="4"/>
      <c r="B139" s="5"/>
      <c r="C139" s="5"/>
      <c r="D139" s="5"/>
      <c r="E139" s="5"/>
      <c r="F139" s="5"/>
      <c r="G139" s="5"/>
      <c r="H139" s="5"/>
      <c r="I139" s="5"/>
      <c r="J139" s="5"/>
      <c r="K139" s="5"/>
      <c r="L139" s="5"/>
      <c r="M139" s="5"/>
      <c r="N139" s="5"/>
      <c r="O139" s="5"/>
      <c r="P139" s="5"/>
      <c r="Q139" s="5"/>
      <c r="R139" s="5"/>
      <c r="S139" s="5"/>
      <c r="T139" s="5"/>
      <c r="U139" s="5"/>
    </row>
    <row r="140" spans="1:21" ht="13.7" customHeight="1">
      <c r="A140" s="4"/>
      <c r="B140" s="5"/>
      <c r="C140" s="5"/>
      <c r="D140" s="5"/>
      <c r="E140" s="5"/>
      <c r="F140" s="5"/>
      <c r="G140" s="5"/>
      <c r="H140" s="5"/>
      <c r="I140" s="5"/>
      <c r="J140" s="5"/>
      <c r="K140" s="5"/>
      <c r="L140" s="5"/>
      <c r="M140" s="5"/>
      <c r="N140" s="5"/>
      <c r="O140" s="5"/>
      <c r="P140" s="5"/>
      <c r="Q140" s="5"/>
      <c r="R140" s="5"/>
      <c r="S140" s="5"/>
      <c r="T140" s="5"/>
      <c r="U140" s="5"/>
    </row>
    <row r="141" spans="1:21" ht="13.7" customHeight="1">
      <c r="A141" s="4"/>
      <c r="B141" s="5"/>
      <c r="C141" s="5"/>
      <c r="D141" s="5"/>
      <c r="E141" s="5"/>
      <c r="F141" s="5"/>
      <c r="G141" s="5"/>
      <c r="H141" s="5"/>
      <c r="I141" s="5"/>
      <c r="J141" s="5"/>
      <c r="K141" s="5"/>
      <c r="L141" s="5"/>
      <c r="M141" s="5"/>
      <c r="N141" s="5"/>
      <c r="O141" s="5"/>
      <c r="P141" s="5"/>
      <c r="Q141" s="5"/>
      <c r="R141" s="5"/>
      <c r="S141" s="5"/>
      <c r="T141" s="5"/>
      <c r="U141" s="5"/>
    </row>
    <row r="142" spans="1:21" ht="13.7" customHeight="1">
      <c r="A142" s="4"/>
      <c r="B142" s="5"/>
      <c r="C142" s="5"/>
      <c r="D142" s="5"/>
      <c r="E142" s="5"/>
      <c r="F142" s="5"/>
      <c r="G142" s="5"/>
      <c r="H142" s="5"/>
      <c r="I142" s="5"/>
      <c r="J142" s="5"/>
      <c r="K142" s="5"/>
      <c r="L142" s="5"/>
      <c r="M142" s="5"/>
      <c r="N142" s="5"/>
      <c r="O142" s="5"/>
      <c r="P142" s="5"/>
      <c r="Q142" s="5"/>
      <c r="R142" s="5"/>
      <c r="S142" s="5"/>
      <c r="T142" s="5"/>
      <c r="U142" s="5"/>
    </row>
    <row r="143" spans="1:21" ht="13.7" customHeight="1">
      <c r="A143" s="4"/>
      <c r="B143" s="5"/>
      <c r="C143" s="5"/>
      <c r="D143" s="5"/>
      <c r="E143" s="5"/>
      <c r="F143" s="5"/>
      <c r="G143" s="5"/>
      <c r="H143" s="5"/>
      <c r="I143" s="5"/>
      <c r="J143" s="5"/>
      <c r="K143" s="5"/>
      <c r="L143" s="5"/>
      <c r="M143" s="5"/>
      <c r="N143" s="5"/>
      <c r="O143" s="5"/>
      <c r="P143" s="5"/>
      <c r="Q143" s="5"/>
      <c r="R143" s="5"/>
      <c r="S143" s="5"/>
      <c r="T143" s="5"/>
      <c r="U143" s="5"/>
    </row>
    <row r="144" spans="1:21" ht="13.7" customHeight="1">
      <c r="A144" s="4"/>
      <c r="B144" s="5"/>
      <c r="C144" s="5"/>
      <c r="D144" s="5"/>
      <c r="E144" s="5"/>
      <c r="F144" s="5"/>
      <c r="G144" s="5"/>
      <c r="H144" s="5"/>
      <c r="I144" s="5"/>
      <c r="J144" s="5"/>
      <c r="K144" s="5"/>
      <c r="L144" s="5"/>
      <c r="M144" s="5"/>
      <c r="N144" s="5"/>
      <c r="O144" s="5"/>
      <c r="P144" s="5"/>
      <c r="Q144" s="5"/>
      <c r="R144" s="5"/>
      <c r="S144" s="5"/>
      <c r="T144" s="5"/>
      <c r="U144" s="5"/>
    </row>
    <row r="145" spans="1:21" ht="13.7" customHeight="1">
      <c r="A145" s="4"/>
      <c r="B145" s="5"/>
      <c r="C145" s="5"/>
      <c r="D145" s="5"/>
      <c r="E145" s="5"/>
      <c r="F145" s="5"/>
      <c r="G145" s="5"/>
      <c r="H145" s="5"/>
      <c r="I145" s="5"/>
      <c r="J145" s="5"/>
      <c r="K145" s="5"/>
      <c r="L145" s="5"/>
      <c r="M145" s="5"/>
      <c r="N145" s="5"/>
      <c r="O145" s="5"/>
      <c r="P145" s="5"/>
      <c r="Q145" s="5"/>
      <c r="R145" s="5"/>
      <c r="S145" s="5"/>
      <c r="T145" s="5"/>
      <c r="U145" s="5"/>
    </row>
    <row r="146" spans="1:21" ht="13.7" customHeight="1">
      <c r="A146" s="4"/>
      <c r="B146" s="5"/>
      <c r="C146" s="5"/>
      <c r="D146" s="5"/>
      <c r="E146" s="5"/>
      <c r="F146" s="5"/>
      <c r="G146" s="5"/>
      <c r="H146" s="5"/>
      <c r="I146" s="5"/>
      <c r="J146" s="5"/>
      <c r="K146" s="5"/>
      <c r="L146" s="5"/>
      <c r="M146" s="5"/>
      <c r="N146" s="5"/>
      <c r="O146" s="5"/>
      <c r="P146" s="5"/>
      <c r="Q146" s="5"/>
      <c r="R146" s="5"/>
      <c r="S146" s="5"/>
      <c r="T146" s="5"/>
      <c r="U146" s="5"/>
    </row>
    <row r="147" spans="1:21" ht="13.7" customHeight="1">
      <c r="A147" s="4"/>
      <c r="B147" s="5"/>
      <c r="C147" s="5"/>
      <c r="D147" s="5"/>
      <c r="E147" s="5"/>
      <c r="F147" s="5"/>
      <c r="G147" s="5"/>
      <c r="H147" s="5"/>
      <c r="I147" s="5"/>
      <c r="J147" s="5"/>
      <c r="K147" s="5"/>
      <c r="L147" s="5"/>
      <c r="M147" s="5"/>
      <c r="N147" s="5"/>
      <c r="O147" s="5"/>
      <c r="P147" s="5"/>
      <c r="Q147" s="5"/>
      <c r="R147" s="5"/>
      <c r="S147" s="5"/>
      <c r="T147" s="5"/>
      <c r="U147" s="5"/>
    </row>
    <row r="148" spans="1:21" ht="13.7" customHeight="1">
      <c r="A148" s="4"/>
      <c r="B148" s="5"/>
      <c r="C148" s="5"/>
      <c r="D148" s="5"/>
      <c r="E148" s="5"/>
      <c r="F148" s="5"/>
      <c r="G148" s="5"/>
      <c r="H148" s="5"/>
      <c r="I148" s="5"/>
      <c r="J148" s="5"/>
      <c r="K148" s="5"/>
      <c r="L148" s="5"/>
      <c r="M148" s="5"/>
      <c r="N148" s="5"/>
      <c r="O148" s="5"/>
      <c r="P148" s="5"/>
      <c r="Q148" s="5"/>
      <c r="R148" s="5"/>
      <c r="S148" s="5"/>
      <c r="T148" s="5"/>
      <c r="U148" s="5"/>
    </row>
    <row r="149" spans="1:21" ht="13.7" customHeight="1">
      <c r="A149" s="4"/>
      <c r="B149" s="5"/>
      <c r="C149" s="5"/>
      <c r="D149" s="5"/>
      <c r="E149" s="5"/>
      <c r="F149" s="5"/>
      <c r="G149" s="5"/>
      <c r="H149" s="5"/>
      <c r="I149" s="5"/>
      <c r="J149" s="5"/>
      <c r="K149" s="5"/>
      <c r="L149" s="5"/>
      <c r="M149" s="5"/>
      <c r="N149" s="5"/>
      <c r="O149" s="5"/>
      <c r="P149" s="5"/>
      <c r="Q149" s="5"/>
      <c r="R149" s="5"/>
      <c r="S149" s="5"/>
      <c r="T149" s="5"/>
      <c r="U149" s="5"/>
    </row>
    <row r="150" spans="1:21" ht="13.7" customHeight="1">
      <c r="A150" s="4"/>
      <c r="B150" s="5"/>
      <c r="C150" s="5"/>
      <c r="D150" s="5"/>
      <c r="E150" s="5"/>
      <c r="F150" s="5"/>
      <c r="G150" s="5"/>
      <c r="H150" s="5"/>
      <c r="I150" s="5"/>
      <c r="J150" s="5"/>
      <c r="K150" s="5"/>
      <c r="L150" s="5"/>
      <c r="M150" s="5"/>
      <c r="N150" s="5"/>
      <c r="O150" s="5"/>
      <c r="P150" s="5"/>
      <c r="Q150" s="5"/>
      <c r="R150" s="5"/>
      <c r="S150" s="5"/>
      <c r="T150" s="5"/>
      <c r="U150" s="5"/>
    </row>
    <row r="151" spans="1:21" ht="13.7" customHeight="1">
      <c r="A151" s="4"/>
      <c r="B151" s="5"/>
      <c r="C151" s="5"/>
      <c r="D151" s="5"/>
      <c r="E151" s="5"/>
      <c r="F151" s="5"/>
      <c r="G151" s="5"/>
      <c r="H151" s="5"/>
      <c r="I151" s="5"/>
      <c r="J151" s="5"/>
      <c r="K151" s="5"/>
      <c r="L151" s="5"/>
      <c r="M151" s="5"/>
      <c r="N151" s="5"/>
      <c r="O151" s="5"/>
      <c r="P151" s="5"/>
      <c r="Q151" s="5"/>
      <c r="R151" s="5"/>
      <c r="S151" s="5"/>
      <c r="T151" s="5"/>
      <c r="U151" s="5"/>
    </row>
    <row r="152" spans="1:21" ht="13.7" customHeight="1">
      <c r="A152" s="4"/>
      <c r="B152" s="5"/>
      <c r="C152" s="5"/>
      <c r="D152" s="5"/>
      <c r="E152" s="5"/>
      <c r="F152" s="5"/>
      <c r="G152" s="5"/>
      <c r="H152" s="5"/>
      <c r="I152" s="5"/>
      <c r="J152" s="5"/>
      <c r="K152" s="5"/>
      <c r="L152" s="5"/>
      <c r="M152" s="5"/>
      <c r="N152" s="5"/>
      <c r="O152" s="5"/>
      <c r="P152" s="5"/>
      <c r="Q152" s="5"/>
      <c r="R152" s="5"/>
      <c r="S152" s="5"/>
      <c r="T152" s="5"/>
      <c r="U152" s="5"/>
    </row>
    <row r="153" spans="1:21" ht="13.7" customHeight="1">
      <c r="A153" s="4"/>
      <c r="B153" s="5"/>
      <c r="C153" s="5"/>
      <c r="D153" s="5"/>
      <c r="E153" s="5"/>
      <c r="F153" s="5"/>
      <c r="G153" s="5"/>
      <c r="H153" s="5"/>
      <c r="I153" s="5"/>
      <c r="J153" s="5"/>
      <c r="K153" s="5"/>
      <c r="L153" s="5"/>
      <c r="M153" s="5"/>
      <c r="N153" s="5"/>
      <c r="O153" s="5"/>
      <c r="P153" s="5"/>
      <c r="Q153" s="5"/>
      <c r="R153" s="5"/>
      <c r="S153" s="5"/>
      <c r="T153" s="5"/>
      <c r="U153" s="5"/>
    </row>
    <row r="154" spans="1:21" ht="13.7" customHeight="1">
      <c r="A154" s="4"/>
      <c r="B154" s="5"/>
      <c r="C154" s="5"/>
      <c r="D154" s="5"/>
      <c r="E154" s="5"/>
      <c r="F154" s="5"/>
      <c r="G154" s="5"/>
      <c r="H154" s="5"/>
      <c r="I154" s="5"/>
      <c r="J154" s="5"/>
      <c r="K154" s="5"/>
      <c r="L154" s="5"/>
      <c r="M154" s="5"/>
      <c r="N154" s="5"/>
      <c r="O154" s="5"/>
      <c r="P154" s="5"/>
      <c r="Q154" s="5"/>
      <c r="R154" s="5"/>
      <c r="S154" s="5"/>
      <c r="T154" s="5"/>
      <c r="U154" s="5"/>
    </row>
    <row r="155" spans="1:21" ht="13.7" customHeight="1">
      <c r="A155" s="4"/>
      <c r="B155" s="5"/>
      <c r="C155" s="5"/>
      <c r="D155" s="5"/>
      <c r="E155" s="5"/>
      <c r="F155" s="5"/>
      <c r="G155" s="5"/>
      <c r="H155" s="5"/>
      <c r="I155" s="5"/>
      <c r="J155" s="5"/>
      <c r="K155" s="5"/>
      <c r="L155" s="5"/>
      <c r="M155" s="5"/>
      <c r="N155" s="5"/>
      <c r="O155" s="5"/>
      <c r="P155" s="5"/>
      <c r="Q155" s="5"/>
      <c r="R155" s="5"/>
      <c r="S155" s="5"/>
      <c r="T155" s="5"/>
      <c r="U155" s="5"/>
    </row>
    <row r="156" spans="1:21" ht="13.7" customHeight="1">
      <c r="A156" s="4"/>
      <c r="B156" s="5"/>
      <c r="C156" s="5"/>
      <c r="D156" s="5"/>
      <c r="E156" s="5"/>
      <c r="F156" s="5"/>
      <c r="G156" s="5"/>
      <c r="H156" s="5"/>
      <c r="I156" s="5"/>
      <c r="J156" s="5"/>
      <c r="K156" s="5"/>
      <c r="L156" s="5"/>
      <c r="M156" s="5"/>
      <c r="N156" s="5"/>
      <c r="O156" s="5"/>
      <c r="P156" s="5"/>
      <c r="Q156" s="5"/>
      <c r="R156" s="5"/>
      <c r="S156" s="5"/>
      <c r="T156" s="5"/>
      <c r="U156" s="5"/>
    </row>
    <row r="157" spans="1:21" ht="13.7" customHeight="1">
      <c r="A157" s="4"/>
      <c r="B157" s="5"/>
      <c r="C157" s="5"/>
      <c r="D157" s="5"/>
      <c r="E157" s="5"/>
      <c r="F157" s="5"/>
      <c r="G157" s="5"/>
      <c r="H157" s="5"/>
      <c r="I157" s="5"/>
      <c r="J157" s="5"/>
      <c r="K157" s="5"/>
      <c r="L157" s="5"/>
      <c r="M157" s="5"/>
      <c r="N157" s="5"/>
      <c r="O157" s="5"/>
      <c r="P157" s="5"/>
      <c r="Q157" s="5"/>
      <c r="R157" s="5"/>
      <c r="S157" s="5"/>
      <c r="T157" s="5"/>
      <c r="U157" s="5"/>
    </row>
    <row r="158" spans="1:21" ht="13.7" customHeight="1">
      <c r="A158" s="4"/>
      <c r="B158" s="5"/>
      <c r="C158" s="5"/>
      <c r="D158" s="5"/>
      <c r="E158" s="5"/>
      <c r="F158" s="5"/>
      <c r="G158" s="5"/>
      <c r="H158" s="5"/>
      <c r="I158" s="5"/>
      <c r="J158" s="5"/>
      <c r="K158" s="5"/>
      <c r="L158" s="5"/>
      <c r="M158" s="5"/>
      <c r="N158" s="5"/>
      <c r="O158" s="5"/>
      <c r="P158" s="5"/>
      <c r="Q158" s="5"/>
      <c r="R158" s="5"/>
      <c r="S158" s="5"/>
      <c r="T158" s="5"/>
      <c r="U158" s="5"/>
    </row>
    <row r="159" spans="1:21" ht="13.7" customHeight="1">
      <c r="A159" s="4"/>
      <c r="B159" s="5"/>
      <c r="C159" s="5"/>
      <c r="D159" s="5"/>
      <c r="E159" s="5"/>
      <c r="F159" s="5"/>
      <c r="G159" s="5"/>
      <c r="H159" s="5"/>
      <c r="I159" s="5"/>
      <c r="J159" s="5"/>
      <c r="K159" s="5"/>
      <c r="L159" s="5"/>
      <c r="M159" s="5"/>
      <c r="N159" s="5"/>
      <c r="O159" s="5"/>
      <c r="P159" s="5"/>
      <c r="Q159" s="5"/>
      <c r="R159" s="5"/>
      <c r="S159" s="5"/>
      <c r="T159" s="5"/>
      <c r="U159" s="5"/>
    </row>
    <row r="160" spans="1:21" ht="13.7" customHeight="1">
      <c r="A160" s="4"/>
      <c r="B160" s="5"/>
      <c r="C160" s="5"/>
      <c r="D160" s="5"/>
      <c r="E160" s="5"/>
      <c r="F160" s="5"/>
      <c r="G160" s="5"/>
      <c r="H160" s="5"/>
      <c r="I160" s="5"/>
      <c r="J160" s="5"/>
      <c r="K160" s="5"/>
      <c r="L160" s="5"/>
      <c r="M160" s="5"/>
      <c r="N160" s="5"/>
      <c r="O160" s="5"/>
      <c r="P160" s="5"/>
      <c r="Q160" s="5"/>
      <c r="R160" s="5"/>
      <c r="S160" s="5"/>
      <c r="T160" s="5"/>
      <c r="U160" s="5"/>
    </row>
    <row r="161" spans="1:21" ht="13.7" customHeight="1">
      <c r="A161" s="4"/>
      <c r="B161" s="5"/>
      <c r="C161" s="5"/>
      <c r="D161" s="5"/>
      <c r="E161" s="5"/>
      <c r="F161" s="5"/>
      <c r="G161" s="5"/>
      <c r="H161" s="5"/>
      <c r="I161" s="5"/>
      <c r="J161" s="5"/>
      <c r="K161" s="5"/>
      <c r="L161" s="5"/>
      <c r="M161" s="5"/>
      <c r="N161" s="5"/>
      <c r="O161" s="5"/>
      <c r="P161" s="5"/>
      <c r="Q161" s="5"/>
      <c r="R161" s="5"/>
      <c r="S161" s="5"/>
      <c r="T161" s="5"/>
      <c r="U161" s="5"/>
    </row>
    <row r="162" spans="1:21" ht="13.7" customHeight="1">
      <c r="A162" s="4"/>
      <c r="B162" s="5"/>
      <c r="C162" s="5"/>
      <c r="D162" s="5"/>
      <c r="E162" s="5"/>
      <c r="F162" s="5"/>
      <c r="G162" s="5"/>
      <c r="H162" s="5"/>
      <c r="I162" s="5"/>
      <c r="J162" s="5"/>
      <c r="K162" s="5"/>
      <c r="L162" s="5"/>
      <c r="M162" s="5"/>
      <c r="N162" s="5"/>
      <c r="O162" s="5"/>
      <c r="P162" s="5"/>
      <c r="Q162" s="5"/>
      <c r="R162" s="5"/>
      <c r="S162" s="5"/>
      <c r="T162" s="5"/>
      <c r="U162" s="5"/>
    </row>
    <row r="163" spans="1:21" ht="13.7" customHeight="1">
      <c r="A163" s="4"/>
      <c r="B163" s="5"/>
      <c r="C163" s="5"/>
      <c r="D163" s="5"/>
      <c r="E163" s="5"/>
      <c r="F163" s="5"/>
      <c r="G163" s="5"/>
      <c r="H163" s="5"/>
      <c r="I163" s="5"/>
      <c r="J163" s="5"/>
      <c r="K163" s="5"/>
      <c r="L163" s="5"/>
      <c r="M163" s="5"/>
      <c r="N163" s="5"/>
      <c r="O163" s="5"/>
      <c r="P163" s="5"/>
      <c r="Q163" s="5"/>
      <c r="R163" s="5"/>
      <c r="S163" s="5"/>
      <c r="T163" s="5"/>
      <c r="U163" s="5"/>
    </row>
    <row r="164" spans="1:21" ht="13.7" customHeight="1">
      <c r="A164" s="4"/>
      <c r="B164" s="5"/>
      <c r="C164" s="5"/>
      <c r="D164" s="5"/>
      <c r="E164" s="5"/>
      <c r="F164" s="5"/>
      <c r="G164" s="5"/>
      <c r="H164" s="5"/>
      <c r="I164" s="5"/>
      <c r="J164" s="5"/>
      <c r="K164" s="5"/>
      <c r="L164" s="5"/>
      <c r="M164" s="5"/>
      <c r="N164" s="5"/>
      <c r="O164" s="5"/>
      <c r="P164" s="5"/>
      <c r="Q164" s="5"/>
      <c r="R164" s="5"/>
      <c r="S164" s="5"/>
      <c r="T164" s="5"/>
      <c r="U164" s="5"/>
    </row>
    <row r="165" spans="1:21" ht="13.7" customHeight="1">
      <c r="A165" s="4"/>
      <c r="B165" s="5"/>
      <c r="C165" s="5"/>
      <c r="D165" s="5"/>
      <c r="E165" s="5"/>
      <c r="F165" s="5"/>
      <c r="G165" s="5"/>
      <c r="H165" s="5"/>
      <c r="I165" s="5"/>
      <c r="J165" s="5"/>
      <c r="K165" s="5"/>
      <c r="L165" s="5"/>
      <c r="M165" s="5"/>
      <c r="N165" s="5"/>
      <c r="O165" s="5"/>
      <c r="P165" s="5"/>
      <c r="Q165" s="5"/>
      <c r="R165" s="5"/>
      <c r="S165" s="5"/>
      <c r="T165" s="5"/>
      <c r="U165" s="5"/>
    </row>
    <row r="166" spans="1:21" ht="13.7" customHeight="1">
      <c r="A166" s="4"/>
      <c r="B166" s="5"/>
      <c r="C166" s="5"/>
      <c r="D166" s="5"/>
      <c r="E166" s="5"/>
      <c r="F166" s="5"/>
      <c r="G166" s="5"/>
      <c r="H166" s="5"/>
      <c r="I166" s="5"/>
      <c r="J166" s="5"/>
      <c r="K166" s="5"/>
      <c r="L166" s="5"/>
      <c r="M166" s="5"/>
      <c r="N166" s="5"/>
      <c r="O166" s="5"/>
      <c r="P166" s="5"/>
      <c r="Q166" s="5"/>
      <c r="R166" s="5"/>
      <c r="S166" s="5"/>
      <c r="T166" s="5"/>
      <c r="U166" s="5"/>
    </row>
    <row r="167" spans="1:21" ht="13.7" customHeight="1">
      <c r="A167" s="4"/>
      <c r="B167" s="5"/>
      <c r="C167" s="5"/>
      <c r="D167" s="5"/>
      <c r="E167" s="5"/>
      <c r="F167" s="5"/>
      <c r="G167" s="5"/>
      <c r="H167" s="5"/>
      <c r="I167" s="5"/>
      <c r="J167" s="5"/>
      <c r="K167" s="5"/>
      <c r="L167" s="5"/>
      <c r="M167" s="5"/>
      <c r="N167" s="5"/>
      <c r="O167" s="5"/>
      <c r="P167" s="5"/>
      <c r="Q167" s="5"/>
      <c r="R167" s="5"/>
      <c r="S167" s="5"/>
      <c r="T167" s="5"/>
      <c r="U167" s="5"/>
    </row>
    <row r="168" spans="1:21" ht="13.7" customHeight="1">
      <c r="A168" s="4"/>
      <c r="B168" s="5"/>
      <c r="C168" s="5"/>
      <c r="D168" s="5"/>
      <c r="E168" s="5"/>
      <c r="F168" s="5"/>
      <c r="G168" s="5"/>
      <c r="H168" s="5"/>
      <c r="I168" s="5"/>
      <c r="J168" s="5"/>
      <c r="K168" s="5"/>
      <c r="L168" s="5"/>
      <c r="M168" s="5"/>
      <c r="N168" s="5"/>
      <c r="O168" s="5"/>
      <c r="P168" s="5"/>
      <c r="Q168" s="5"/>
      <c r="R168" s="5"/>
      <c r="S168" s="5"/>
      <c r="T168" s="5"/>
      <c r="U168" s="5"/>
    </row>
    <row r="169" spans="1:21" ht="13.7" customHeight="1">
      <c r="A169" s="4"/>
      <c r="B169" s="5"/>
      <c r="C169" s="5"/>
      <c r="D169" s="5"/>
      <c r="E169" s="5"/>
      <c r="F169" s="5"/>
      <c r="G169" s="5"/>
      <c r="H169" s="5"/>
      <c r="I169" s="5"/>
      <c r="J169" s="5"/>
      <c r="K169" s="5"/>
      <c r="L169" s="5"/>
      <c r="M169" s="5"/>
      <c r="N169" s="5"/>
      <c r="O169" s="5"/>
      <c r="P169" s="5"/>
      <c r="Q169" s="5"/>
      <c r="R169" s="5"/>
      <c r="S169" s="5"/>
      <c r="T169" s="5"/>
      <c r="U169" s="5"/>
    </row>
    <row r="170" spans="1:21" ht="13.7" customHeight="1">
      <c r="A170" s="4"/>
      <c r="B170" s="5"/>
      <c r="C170" s="5"/>
      <c r="D170" s="5"/>
      <c r="E170" s="5"/>
      <c r="F170" s="5"/>
      <c r="G170" s="5"/>
      <c r="H170" s="5"/>
      <c r="I170" s="5"/>
      <c r="J170" s="5"/>
      <c r="K170" s="5"/>
      <c r="L170" s="5"/>
      <c r="M170" s="5"/>
      <c r="N170" s="5"/>
      <c r="O170" s="5"/>
      <c r="P170" s="5"/>
      <c r="Q170" s="5"/>
      <c r="R170" s="5"/>
      <c r="S170" s="5"/>
      <c r="T170" s="5"/>
      <c r="U170" s="5"/>
    </row>
    <row r="171" spans="1:21" ht="13.7" customHeight="1">
      <c r="A171" s="4"/>
      <c r="B171" s="5"/>
      <c r="C171" s="5"/>
      <c r="D171" s="5"/>
      <c r="E171" s="5"/>
      <c r="F171" s="5"/>
      <c r="G171" s="5"/>
      <c r="H171" s="5"/>
      <c r="I171" s="5"/>
      <c r="J171" s="5"/>
      <c r="K171" s="5"/>
      <c r="L171" s="5"/>
      <c r="M171" s="5"/>
      <c r="N171" s="5"/>
      <c r="O171" s="5"/>
      <c r="P171" s="5"/>
      <c r="Q171" s="5"/>
      <c r="R171" s="5"/>
      <c r="S171" s="5"/>
      <c r="T171" s="5"/>
      <c r="U171" s="5"/>
    </row>
    <row r="172" spans="1:21" ht="13.7" customHeight="1">
      <c r="A172" s="4"/>
      <c r="B172" s="5"/>
      <c r="C172" s="5"/>
      <c r="D172" s="5"/>
      <c r="E172" s="5"/>
      <c r="F172" s="5"/>
      <c r="G172" s="5"/>
      <c r="H172" s="5"/>
      <c r="I172" s="5"/>
      <c r="J172" s="5"/>
      <c r="K172" s="5"/>
      <c r="L172" s="5"/>
      <c r="M172" s="5"/>
      <c r="N172" s="5"/>
      <c r="O172" s="5"/>
      <c r="P172" s="5"/>
      <c r="Q172" s="5"/>
      <c r="R172" s="5"/>
      <c r="S172" s="5"/>
      <c r="T172" s="5"/>
      <c r="U172" s="5"/>
    </row>
    <row r="173" spans="1:21" ht="13.7" customHeight="1">
      <c r="A173" s="4"/>
      <c r="B173" s="5"/>
      <c r="C173" s="5"/>
      <c r="D173" s="5"/>
      <c r="E173" s="5"/>
      <c r="F173" s="5"/>
      <c r="G173" s="5"/>
      <c r="H173" s="5"/>
      <c r="I173" s="5"/>
      <c r="J173" s="5"/>
      <c r="K173" s="5"/>
      <c r="L173" s="5"/>
      <c r="M173" s="5"/>
      <c r="N173" s="5"/>
      <c r="O173" s="5"/>
      <c r="P173" s="5"/>
      <c r="Q173" s="5"/>
      <c r="R173" s="5"/>
      <c r="S173" s="5"/>
      <c r="T173" s="5"/>
      <c r="U173" s="5"/>
    </row>
    <row r="174" spans="1:21" ht="13.7" customHeight="1">
      <c r="A174" s="4"/>
      <c r="B174" s="5"/>
      <c r="C174" s="5"/>
      <c r="D174" s="5"/>
      <c r="E174" s="5"/>
      <c r="F174" s="5"/>
      <c r="G174" s="5"/>
      <c r="H174" s="5"/>
      <c r="I174" s="5"/>
      <c r="J174" s="5"/>
      <c r="K174" s="5"/>
      <c r="L174" s="5"/>
      <c r="M174" s="5"/>
      <c r="N174" s="5"/>
      <c r="O174" s="5"/>
      <c r="P174" s="5"/>
      <c r="Q174" s="5"/>
      <c r="R174" s="5"/>
      <c r="S174" s="5"/>
      <c r="T174" s="5"/>
      <c r="U174" s="5"/>
    </row>
    <row r="175" spans="1:21" ht="13.7" customHeight="1">
      <c r="A175" s="4"/>
      <c r="B175" s="5"/>
      <c r="C175" s="5"/>
      <c r="D175" s="5"/>
      <c r="E175" s="5"/>
      <c r="F175" s="5"/>
      <c r="G175" s="5"/>
      <c r="H175" s="5"/>
      <c r="I175" s="5"/>
      <c r="J175" s="5"/>
      <c r="K175" s="5"/>
      <c r="L175" s="5"/>
      <c r="M175" s="5"/>
      <c r="N175" s="5"/>
      <c r="O175" s="5"/>
      <c r="P175" s="5"/>
      <c r="Q175" s="5"/>
      <c r="R175" s="5"/>
      <c r="S175" s="5"/>
      <c r="T175" s="5"/>
      <c r="U175" s="5"/>
    </row>
    <row r="176" spans="1:21" ht="13.7" customHeight="1">
      <c r="A176" s="4"/>
      <c r="B176" s="5"/>
      <c r="C176" s="5"/>
      <c r="D176" s="5"/>
      <c r="E176" s="5"/>
      <c r="F176" s="5"/>
      <c r="G176" s="5"/>
      <c r="H176" s="5"/>
      <c r="I176" s="5"/>
      <c r="J176" s="5"/>
      <c r="K176" s="5"/>
      <c r="L176" s="5"/>
      <c r="M176" s="5"/>
      <c r="N176" s="5"/>
      <c r="O176" s="5"/>
      <c r="P176" s="5"/>
      <c r="Q176" s="5"/>
      <c r="R176" s="5"/>
      <c r="S176" s="5"/>
      <c r="T176" s="5"/>
      <c r="U176" s="5"/>
    </row>
    <row r="177" spans="1:21" ht="13.7" customHeight="1">
      <c r="A177" s="4"/>
      <c r="B177" s="5"/>
      <c r="C177" s="5"/>
      <c r="D177" s="5"/>
      <c r="E177" s="5"/>
      <c r="F177" s="5"/>
      <c r="G177" s="5"/>
      <c r="H177" s="5"/>
      <c r="I177" s="5"/>
      <c r="J177" s="5"/>
      <c r="K177" s="5"/>
      <c r="L177" s="5"/>
      <c r="M177" s="5"/>
      <c r="N177" s="5"/>
      <c r="O177" s="5"/>
      <c r="P177" s="5"/>
      <c r="Q177" s="5"/>
      <c r="R177" s="5"/>
      <c r="S177" s="5"/>
      <c r="T177" s="5"/>
      <c r="U177" s="5"/>
    </row>
    <row r="178" spans="1:21" ht="13.7" customHeight="1">
      <c r="A178" s="4"/>
      <c r="B178" s="5"/>
      <c r="C178" s="5"/>
      <c r="D178" s="5"/>
      <c r="E178" s="5"/>
      <c r="F178" s="5"/>
      <c r="G178" s="5"/>
      <c r="H178" s="5"/>
      <c r="I178" s="5"/>
      <c r="J178" s="5"/>
      <c r="K178" s="5"/>
      <c r="L178" s="5"/>
      <c r="M178" s="5"/>
      <c r="N178" s="5"/>
      <c r="O178" s="5"/>
      <c r="P178" s="5"/>
      <c r="Q178" s="5"/>
      <c r="R178" s="5"/>
      <c r="S178" s="5"/>
      <c r="T178" s="5"/>
      <c r="U178" s="5"/>
    </row>
    <row r="179" spans="1:21" ht="13.7" customHeight="1">
      <c r="A179" s="4"/>
      <c r="B179" s="5"/>
      <c r="C179" s="5"/>
      <c r="D179" s="5"/>
      <c r="E179" s="5"/>
      <c r="F179" s="5"/>
      <c r="G179" s="5"/>
      <c r="H179" s="5"/>
      <c r="I179" s="5"/>
      <c r="J179" s="5"/>
      <c r="K179" s="5"/>
      <c r="L179" s="5"/>
      <c r="M179" s="5"/>
      <c r="N179" s="5"/>
      <c r="O179" s="5"/>
      <c r="P179" s="5"/>
      <c r="Q179" s="5"/>
      <c r="R179" s="5"/>
      <c r="S179" s="5"/>
      <c r="T179" s="5"/>
      <c r="U179" s="5"/>
    </row>
    <row r="180" spans="1:21" ht="13.7" customHeight="1">
      <c r="A180" s="4"/>
      <c r="B180" s="5"/>
      <c r="C180" s="5"/>
      <c r="D180" s="5"/>
      <c r="E180" s="5"/>
      <c r="F180" s="5"/>
      <c r="G180" s="5"/>
      <c r="H180" s="5"/>
      <c r="I180" s="5"/>
      <c r="J180" s="5"/>
      <c r="K180" s="5"/>
      <c r="L180" s="5"/>
      <c r="M180" s="5"/>
      <c r="N180" s="5"/>
      <c r="O180" s="5"/>
      <c r="P180" s="5"/>
      <c r="Q180" s="5"/>
      <c r="R180" s="5"/>
      <c r="S180" s="5"/>
      <c r="T180" s="5"/>
      <c r="U180" s="5"/>
    </row>
    <row r="181" spans="1:21" ht="13.7" customHeight="1">
      <c r="A181" s="4"/>
      <c r="B181" s="5"/>
      <c r="C181" s="5"/>
      <c r="D181" s="5"/>
      <c r="E181" s="5"/>
      <c r="F181" s="5"/>
      <c r="G181" s="5"/>
      <c r="H181" s="5"/>
      <c r="I181" s="5"/>
      <c r="J181" s="5"/>
      <c r="K181" s="5"/>
      <c r="L181" s="5"/>
      <c r="M181" s="5"/>
      <c r="N181" s="5"/>
      <c r="O181" s="5"/>
      <c r="P181" s="5"/>
      <c r="Q181" s="5"/>
      <c r="R181" s="5"/>
      <c r="S181" s="5"/>
      <c r="T181" s="5"/>
      <c r="U181" s="5"/>
    </row>
    <row r="182" spans="1:21" ht="13.7" customHeight="1">
      <c r="A182" s="4"/>
      <c r="B182" s="5"/>
      <c r="C182" s="5"/>
      <c r="D182" s="5"/>
      <c r="E182" s="5"/>
      <c r="F182" s="5"/>
      <c r="G182" s="5"/>
      <c r="H182" s="5"/>
      <c r="I182" s="5"/>
      <c r="J182" s="5"/>
      <c r="K182" s="5"/>
      <c r="L182" s="5"/>
      <c r="M182" s="5"/>
      <c r="N182" s="5"/>
      <c r="O182" s="5"/>
      <c r="P182" s="5"/>
      <c r="Q182" s="5"/>
      <c r="R182" s="5"/>
      <c r="S182" s="5"/>
      <c r="T182" s="5"/>
      <c r="U182" s="5"/>
    </row>
    <row r="183" spans="1:21" ht="13.7" customHeight="1">
      <c r="A183" s="4"/>
      <c r="B183" s="5"/>
      <c r="C183" s="5"/>
      <c r="D183" s="5"/>
      <c r="E183" s="5"/>
      <c r="F183" s="5"/>
      <c r="G183" s="5"/>
      <c r="H183" s="5"/>
      <c r="I183" s="5"/>
      <c r="J183" s="5"/>
      <c r="K183" s="5"/>
      <c r="L183" s="5"/>
      <c r="M183" s="5"/>
      <c r="N183" s="5"/>
      <c r="O183" s="5"/>
      <c r="P183" s="5"/>
      <c r="Q183" s="5"/>
      <c r="R183" s="5"/>
      <c r="S183" s="5"/>
      <c r="T183" s="5"/>
      <c r="U183" s="5"/>
    </row>
    <row r="184" spans="1:21" ht="13.7" customHeight="1">
      <c r="A184" s="4"/>
      <c r="B184" s="5"/>
      <c r="C184" s="5"/>
      <c r="D184" s="5"/>
      <c r="E184" s="5"/>
      <c r="F184" s="5"/>
      <c r="G184" s="5"/>
      <c r="H184" s="5"/>
      <c r="I184" s="5"/>
      <c r="J184" s="5"/>
      <c r="K184" s="5"/>
      <c r="L184" s="5"/>
      <c r="M184" s="5"/>
      <c r="N184" s="5"/>
      <c r="O184" s="5"/>
      <c r="P184" s="5"/>
      <c r="Q184" s="5"/>
      <c r="R184" s="5"/>
      <c r="S184" s="5"/>
      <c r="T184" s="5"/>
      <c r="U184" s="5"/>
    </row>
    <row r="185" spans="1:21" ht="13.7" customHeight="1">
      <c r="A185" s="4"/>
      <c r="B185" s="5"/>
      <c r="C185" s="5"/>
      <c r="D185" s="5"/>
      <c r="E185" s="5"/>
      <c r="F185" s="5"/>
      <c r="G185" s="5"/>
      <c r="H185" s="5"/>
      <c r="I185" s="5"/>
      <c r="J185" s="5"/>
      <c r="K185" s="5"/>
      <c r="L185" s="5"/>
      <c r="M185" s="5"/>
      <c r="N185" s="5"/>
      <c r="O185" s="5"/>
      <c r="P185" s="5"/>
      <c r="Q185" s="5"/>
      <c r="R185" s="5"/>
      <c r="S185" s="5"/>
      <c r="T185" s="5"/>
      <c r="U185" s="5"/>
    </row>
    <row r="186" spans="1:21" ht="13.7" customHeight="1">
      <c r="A186" s="4"/>
      <c r="B186" s="5"/>
      <c r="C186" s="5"/>
      <c r="D186" s="5"/>
      <c r="E186" s="5"/>
      <c r="F186" s="5"/>
      <c r="G186" s="5"/>
      <c r="H186" s="5"/>
      <c r="I186" s="5"/>
      <c r="J186" s="5"/>
      <c r="K186" s="5"/>
      <c r="L186" s="5"/>
      <c r="M186" s="5"/>
      <c r="N186" s="5"/>
      <c r="O186" s="5"/>
      <c r="P186" s="5"/>
      <c r="Q186" s="5"/>
      <c r="R186" s="5"/>
      <c r="S186" s="5"/>
      <c r="T186" s="5"/>
      <c r="U186" s="5"/>
    </row>
    <row r="187" spans="1:21" ht="13.7" customHeight="1">
      <c r="A187" s="4"/>
      <c r="B187" s="5"/>
      <c r="C187" s="5"/>
      <c r="D187" s="5"/>
      <c r="E187" s="5"/>
      <c r="F187" s="5"/>
      <c r="G187" s="5"/>
      <c r="H187" s="5"/>
      <c r="I187" s="5"/>
      <c r="J187" s="5"/>
      <c r="K187" s="5"/>
      <c r="L187" s="5"/>
      <c r="M187" s="5"/>
      <c r="N187" s="5"/>
      <c r="O187" s="5"/>
      <c r="P187" s="5"/>
      <c r="Q187" s="5"/>
      <c r="R187" s="5"/>
      <c r="S187" s="5"/>
      <c r="T187" s="5"/>
      <c r="U187" s="5"/>
    </row>
    <row r="188" spans="1:21" ht="13.7" customHeight="1">
      <c r="A188" s="4"/>
      <c r="B188" s="5"/>
      <c r="C188" s="5"/>
      <c r="D188" s="5"/>
      <c r="E188" s="5"/>
      <c r="F188" s="5"/>
      <c r="G188" s="5"/>
      <c r="H188" s="5"/>
      <c r="I188" s="5"/>
      <c r="J188" s="5"/>
      <c r="K188" s="5"/>
      <c r="L188" s="5"/>
      <c r="M188" s="5"/>
      <c r="N188" s="5"/>
      <c r="O188" s="5"/>
      <c r="P188" s="5"/>
      <c r="Q188" s="5"/>
      <c r="R188" s="5"/>
      <c r="S188" s="5"/>
      <c r="T188" s="5"/>
      <c r="U188" s="5"/>
    </row>
    <row r="189" spans="1:21" ht="13.7" customHeight="1">
      <c r="A189" s="4"/>
      <c r="B189" s="5"/>
      <c r="C189" s="5"/>
      <c r="D189" s="5"/>
      <c r="E189" s="5"/>
      <c r="F189" s="5"/>
      <c r="G189" s="5"/>
      <c r="H189" s="5"/>
      <c r="I189" s="5"/>
      <c r="J189" s="5"/>
      <c r="K189" s="5"/>
      <c r="L189" s="5"/>
      <c r="M189" s="5"/>
      <c r="N189" s="5"/>
      <c r="O189" s="5"/>
      <c r="P189" s="5"/>
      <c r="Q189" s="5"/>
      <c r="R189" s="5"/>
      <c r="S189" s="5"/>
      <c r="T189" s="5"/>
      <c r="U189" s="5"/>
    </row>
    <row r="190" spans="1:21" ht="13.7" customHeight="1">
      <c r="A190" s="4"/>
      <c r="B190" s="5"/>
      <c r="C190" s="5"/>
      <c r="D190" s="5"/>
      <c r="E190" s="5"/>
      <c r="F190" s="5"/>
      <c r="G190" s="5"/>
      <c r="H190" s="5"/>
      <c r="I190" s="5"/>
      <c r="J190" s="5"/>
      <c r="K190" s="5"/>
      <c r="L190" s="5"/>
      <c r="M190" s="5"/>
      <c r="N190" s="5"/>
      <c r="O190" s="5"/>
      <c r="P190" s="5"/>
      <c r="Q190" s="5"/>
      <c r="R190" s="5"/>
      <c r="S190" s="5"/>
      <c r="T190" s="5"/>
      <c r="U190" s="5"/>
    </row>
    <row r="191" spans="1:21" ht="13.7" customHeight="1">
      <c r="A191" s="4"/>
      <c r="B191" s="5"/>
      <c r="C191" s="5"/>
      <c r="D191" s="5"/>
      <c r="E191" s="5"/>
      <c r="F191" s="5"/>
      <c r="G191" s="5"/>
      <c r="H191" s="5"/>
      <c r="I191" s="5"/>
      <c r="J191" s="5"/>
      <c r="K191" s="5"/>
      <c r="L191" s="5"/>
      <c r="M191" s="5"/>
      <c r="N191" s="5"/>
      <c r="O191" s="5"/>
      <c r="P191" s="5"/>
      <c r="Q191" s="5"/>
      <c r="R191" s="5"/>
      <c r="S191" s="5"/>
      <c r="T191" s="5"/>
      <c r="U191" s="5"/>
    </row>
    <row r="192" spans="1:21" ht="13.7" customHeight="1">
      <c r="A192" s="4"/>
      <c r="B192" s="5"/>
      <c r="C192" s="5"/>
      <c r="D192" s="5"/>
      <c r="E192" s="5"/>
      <c r="F192" s="5"/>
      <c r="G192" s="5"/>
      <c r="H192" s="5"/>
      <c r="I192" s="5"/>
      <c r="J192" s="5"/>
      <c r="K192" s="5"/>
      <c r="L192" s="5"/>
      <c r="M192" s="5"/>
      <c r="N192" s="5"/>
      <c r="O192" s="5"/>
      <c r="P192" s="5"/>
      <c r="Q192" s="5"/>
      <c r="R192" s="5"/>
      <c r="S192" s="5"/>
      <c r="T192" s="5"/>
      <c r="U192" s="5"/>
    </row>
    <row r="193" spans="1:21" ht="13.7" customHeight="1">
      <c r="A193" s="4"/>
      <c r="B193" s="5"/>
      <c r="C193" s="5"/>
      <c r="D193" s="5"/>
      <c r="E193" s="5"/>
      <c r="F193" s="5"/>
      <c r="G193" s="5"/>
      <c r="H193" s="5"/>
      <c r="I193" s="5"/>
      <c r="J193" s="5"/>
      <c r="K193" s="5"/>
      <c r="L193" s="5"/>
      <c r="M193" s="5"/>
      <c r="N193" s="5"/>
      <c r="O193" s="5"/>
      <c r="P193" s="5"/>
      <c r="Q193" s="5"/>
      <c r="R193" s="5"/>
      <c r="S193" s="5"/>
      <c r="T193" s="5"/>
      <c r="U193" s="5"/>
    </row>
    <row r="194" spans="1:21" ht="13.7" customHeight="1">
      <c r="A194" s="4"/>
      <c r="B194" s="5"/>
      <c r="C194" s="5"/>
      <c r="D194" s="5"/>
      <c r="E194" s="5"/>
      <c r="F194" s="5"/>
      <c r="G194" s="5"/>
      <c r="H194" s="5"/>
      <c r="I194" s="5"/>
      <c r="J194" s="5"/>
      <c r="K194" s="5"/>
      <c r="L194" s="5"/>
      <c r="M194" s="5"/>
      <c r="N194" s="5"/>
      <c r="O194" s="5"/>
      <c r="P194" s="5"/>
      <c r="Q194" s="5"/>
      <c r="R194" s="5"/>
      <c r="S194" s="5"/>
      <c r="T194" s="5"/>
      <c r="U194" s="5"/>
    </row>
    <row r="195" spans="1:21" ht="13.7" customHeight="1">
      <c r="A195" s="4"/>
      <c r="B195" s="5"/>
      <c r="C195" s="5"/>
      <c r="D195" s="5"/>
      <c r="E195" s="5"/>
      <c r="F195" s="5"/>
      <c r="G195" s="5"/>
      <c r="H195" s="5"/>
      <c r="I195" s="5"/>
      <c r="J195" s="5"/>
      <c r="K195" s="5"/>
      <c r="L195" s="5"/>
      <c r="M195" s="5"/>
      <c r="N195" s="5"/>
      <c r="O195" s="5"/>
      <c r="P195" s="5"/>
      <c r="Q195" s="5"/>
      <c r="R195" s="5"/>
      <c r="S195" s="5"/>
      <c r="T195" s="5"/>
      <c r="U195" s="5"/>
    </row>
    <row r="196" spans="1:21" ht="13.7" customHeight="1">
      <c r="A196" s="4"/>
      <c r="B196" s="5"/>
      <c r="C196" s="5"/>
      <c r="D196" s="5"/>
      <c r="E196" s="5"/>
      <c r="F196" s="5"/>
      <c r="G196" s="5"/>
      <c r="H196" s="5"/>
      <c r="I196" s="5"/>
      <c r="J196" s="5"/>
      <c r="K196" s="5"/>
      <c r="L196" s="5"/>
      <c r="M196" s="5"/>
      <c r="N196" s="5"/>
      <c r="O196" s="5"/>
      <c r="P196" s="5"/>
      <c r="Q196" s="5"/>
      <c r="R196" s="5"/>
      <c r="S196" s="5"/>
      <c r="T196" s="5"/>
      <c r="U196" s="5"/>
    </row>
    <row r="197" spans="1:21" ht="13.7" customHeight="1">
      <c r="A197" s="4"/>
      <c r="B197" s="5"/>
      <c r="C197" s="5"/>
      <c r="D197" s="5"/>
      <c r="E197" s="5"/>
      <c r="F197" s="5"/>
      <c r="G197" s="5"/>
      <c r="H197" s="5"/>
      <c r="I197" s="5"/>
      <c r="J197" s="5"/>
      <c r="K197" s="5"/>
      <c r="L197" s="5"/>
      <c r="M197" s="5"/>
      <c r="N197" s="5"/>
      <c r="O197" s="5"/>
      <c r="P197" s="5"/>
      <c r="Q197" s="5"/>
      <c r="R197" s="5"/>
      <c r="S197" s="5"/>
      <c r="T197" s="5"/>
      <c r="U197" s="5"/>
    </row>
    <row r="198" spans="1:21" ht="13.7" customHeight="1">
      <c r="A198" s="4"/>
      <c r="B198" s="5"/>
      <c r="C198" s="5"/>
      <c r="D198" s="5"/>
      <c r="E198" s="5"/>
      <c r="F198" s="5"/>
      <c r="G198" s="5"/>
      <c r="H198" s="5"/>
      <c r="I198" s="5"/>
      <c r="J198" s="5"/>
      <c r="K198" s="5"/>
      <c r="L198" s="5"/>
      <c r="M198" s="5"/>
      <c r="N198" s="5"/>
      <c r="O198" s="5"/>
      <c r="P198" s="5"/>
      <c r="Q198" s="5"/>
      <c r="R198" s="5"/>
      <c r="S198" s="5"/>
      <c r="T198" s="5"/>
      <c r="U198" s="5"/>
    </row>
    <row r="199" spans="1:21" ht="13.7" customHeight="1">
      <c r="A199" s="4"/>
      <c r="B199" s="5"/>
      <c r="C199" s="5"/>
      <c r="D199" s="5"/>
      <c r="E199" s="5"/>
      <c r="F199" s="5"/>
      <c r="G199" s="5"/>
      <c r="H199" s="5"/>
      <c r="I199" s="5"/>
      <c r="J199" s="5"/>
      <c r="K199" s="5"/>
      <c r="L199" s="5"/>
      <c r="M199" s="5"/>
      <c r="N199" s="5"/>
      <c r="O199" s="5"/>
      <c r="P199" s="5"/>
      <c r="Q199" s="5"/>
      <c r="R199" s="5"/>
      <c r="S199" s="5"/>
      <c r="T199" s="5"/>
      <c r="U199" s="5"/>
    </row>
    <row r="200" spans="1:21" ht="13.7" customHeight="1">
      <c r="A200" s="4"/>
      <c r="B200" s="5"/>
      <c r="C200" s="5"/>
      <c r="D200" s="5"/>
      <c r="E200" s="5"/>
      <c r="F200" s="5"/>
      <c r="G200" s="5"/>
      <c r="H200" s="5"/>
      <c r="I200" s="5"/>
      <c r="J200" s="5"/>
      <c r="K200" s="5"/>
      <c r="L200" s="5"/>
      <c r="M200" s="5"/>
      <c r="N200" s="5"/>
      <c r="O200" s="5"/>
      <c r="P200" s="5"/>
      <c r="Q200" s="5"/>
      <c r="R200" s="5"/>
      <c r="S200" s="5"/>
      <c r="T200" s="5"/>
      <c r="U200" s="5"/>
    </row>
    <row r="201" spans="1:21" ht="13.7" customHeight="1">
      <c r="A201" s="4"/>
      <c r="B201" s="5"/>
      <c r="C201" s="5"/>
      <c r="D201" s="5"/>
      <c r="E201" s="5"/>
      <c r="F201" s="5"/>
      <c r="G201" s="5"/>
      <c r="H201" s="5"/>
      <c r="I201" s="5"/>
      <c r="J201" s="5"/>
      <c r="K201" s="5"/>
      <c r="L201" s="5"/>
      <c r="M201" s="5"/>
      <c r="N201" s="5"/>
      <c r="O201" s="5"/>
      <c r="P201" s="5"/>
      <c r="Q201" s="5"/>
      <c r="R201" s="5"/>
      <c r="S201" s="5"/>
      <c r="T201" s="5"/>
      <c r="U201" s="5"/>
    </row>
    <row r="202" spans="1:21" ht="13.7" customHeight="1">
      <c r="A202" s="4"/>
      <c r="B202" s="5"/>
      <c r="C202" s="5"/>
      <c r="D202" s="5"/>
      <c r="E202" s="5"/>
      <c r="F202" s="5"/>
      <c r="G202" s="5"/>
      <c r="H202" s="5"/>
      <c r="I202" s="5"/>
      <c r="J202" s="5"/>
      <c r="K202" s="5"/>
      <c r="L202" s="5"/>
      <c r="M202" s="5"/>
      <c r="N202" s="5"/>
      <c r="O202" s="5"/>
      <c r="P202" s="5"/>
      <c r="Q202" s="5"/>
      <c r="R202" s="5"/>
      <c r="S202" s="5"/>
      <c r="T202" s="5"/>
      <c r="U202" s="5"/>
    </row>
    <row r="203" spans="1:21" ht="13.7" customHeight="1">
      <c r="A203" s="4"/>
      <c r="B203" s="5"/>
      <c r="C203" s="5"/>
      <c r="D203" s="5"/>
      <c r="E203" s="5"/>
      <c r="F203" s="5"/>
      <c r="G203" s="5"/>
      <c r="H203" s="5"/>
      <c r="I203" s="5"/>
      <c r="J203" s="5"/>
      <c r="K203" s="5"/>
      <c r="L203" s="5"/>
      <c r="M203" s="5"/>
      <c r="N203" s="5"/>
      <c r="O203" s="5"/>
      <c r="P203" s="5"/>
      <c r="Q203" s="5"/>
      <c r="R203" s="5"/>
      <c r="S203" s="5"/>
      <c r="T203" s="5"/>
      <c r="U203" s="5"/>
    </row>
    <row r="204" spans="1:21" ht="13.7" customHeight="1">
      <c r="A204" s="4"/>
      <c r="B204" s="5"/>
      <c r="C204" s="5"/>
      <c r="D204" s="5"/>
      <c r="E204" s="5"/>
      <c r="F204" s="5"/>
      <c r="G204" s="5"/>
      <c r="H204" s="5"/>
      <c r="I204" s="5"/>
      <c r="J204" s="5"/>
      <c r="K204" s="5"/>
      <c r="L204" s="5"/>
      <c r="M204" s="5"/>
      <c r="N204" s="5"/>
      <c r="O204" s="5"/>
      <c r="P204" s="5"/>
      <c r="Q204" s="5"/>
      <c r="R204" s="5"/>
      <c r="S204" s="5"/>
      <c r="T204" s="5"/>
      <c r="U204" s="5"/>
    </row>
    <row r="205" spans="1:21" ht="13.7" customHeight="1">
      <c r="A205" s="4"/>
      <c r="B205" s="5"/>
      <c r="C205" s="5"/>
      <c r="D205" s="5"/>
      <c r="E205" s="5"/>
      <c r="F205" s="5"/>
      <c r="G205" s="5"/>
      <c r="H205" s="5"/>
      <c r="I205" s="5"/>
      <c r="J205" s="5"/>
      <c r="K205" s="5"/>
      <c r="L205" s="5"/>
      <c r="M205" s="5"/>
      <c r="N205" s="5"/>
      <c r="O205" s="5"/>
      <c r="P205" s="5"/>
      <c r="Q205" s="5"/>
      <c r="R205" s="5"/>
      <c r="S205" s="5"/>
      <c r="T205" s="5"/>
      <c r="U205" s="5"/>
    </row>
    <row r="206" spans="1:21" ht="13.7" customHeight="1">
      <c r="A206" s="4"/>
      <c r="B206" s="5"/>
      <c r="C206" s="5"/>
      <c r="D206" s="5"/>
      <c r="E206" s="5"/>
      <c r="F206" s="5"/>
      <c r="G206" s="5"/>
      <c r="H206" s="5"/>
      <c r="I206" s="5"/>
      <c r="J206" s="5"/>
      <c r="K206" s="5"/>
      <c r="L206" s="5"/>
      <c r="M206" s="5"/>
      <c r="N206" s="5"/>
      <c r="O206" s="5"/>
      <c r="P206" s="5"/>
      <c r="Q206" s="5"/>
      <c r="R206" s="5"/>
      <c r="S206" s="5"/>
      <c r="T206" s="5"/>
      <c r="U206" s="5"/>
    </row>
    <row r="207" spans="1:21" ht="13.7" customHeight="1">
      <c r="A207" s="4"/>
      <c r="B207" s="5"/>
      <c r="C207" s="5"/>
      <c r="D207" s="5"/>
      <c r="E207" s="5"/>
      <c r="F207" s="5"/>
      <c r="G207" s="5"/>
      <c r="H207" s="5"/>
      <c r="I207" s="5"/>
      <c r="J207" s="5"/>
      <c r="K207" s="5"/>
      <c r="L207" s="5"/>
      <c r="M207" s="5"/>
      <c r="N207" s="5"/>
      <c r="O207" s="5"/>
      <c r="P207" s="5"/>
      <c r="Q207" s="5"/>
      <c r="R207" s="5"/>
      <c r="S207" s="5"/>
      <c r="T207" s="5"/>
      <c r="U207" s="5"/>
    </row>
    <row r="208" spans="1:21" ht="13.7" customHeight="1">
      <c r="A208" s="4"/>
      <c r="B208" s="5"/>
      <c r="C208" s="5"/>
      <c r="D208" s="5"/>
      <c r="E208" s="5"/>
      <c r="F208" s="5"/>
      <c r="G208" s="5"/>
      <c r="H208" s="5"/>
      <c r="I208" s="5"/>
      <c r="J208" s="5"/>
      <c r="K208" s="5"/>
      <c r="L208" s="5"/>
      <c r="M208" s="5"/>
      <c r="N208" s="5"/>
      <c r="O208" s="5"/>
      <c r="P208" s="5"/>
      <c r="Q208" s="5"/>
      <c r="R208" s="5"/>
      <c r="S208" s="5"/>
      <c r="T208" s="5"/>
      <c r="U208" s="5"/>
    </row>
    <row r="209" spans="1:21" ht="13.7" customHeight="1">
      <c r="A209" s="4"/>
      <c r="B209" s="5"/>
      <c r="C209" s="5"/>
      <c r="D209" s="5"/>
      <c r="E209" s="5"/>
      <c r="F209" s="5"/>
      <c r="G209" s="5"/>
      <c r="H209" s="5"/>
      <c r="I209" s="5"/>
      <c r="J209" s="5"/>
      <c r="K209" s="5"/>
      <c r="L209" s="5"/>
      <c r="M209" s="5"/>
      <c r="N209" s="5"/>
      <c r="O209" s="5"/>
      <c r="P209" s="5"/>
      <c r="Q209" s="5"/>
      <c r="R209" s="5"/>
      <c r="S209" s="5"/>
      <c r="T209" s="5"/>
      <c r="U209" s="5"/>
    </row>
    <row r="210" spans="1:21" ht="13.7" customHeight="1">
      <c r="A210" s="4"/>
      <c r="B210" s="5"/>
      <c r="C210" s="5"/>
      <c r="D210" s="5"/>
      <c r="E210" s="5"/>
      <c r="F210" s="5"/>
      <c r="G210" s="5"/>
      <c r="H210" s="5"/>
      <c r="I210" s="5"/>
      <c r="J210" s="5"/>
      <c r="K210" s="5"/>
      <c r="L210" s="5"/>
      <c r="M210" s="5"/>
      <c r="N210" s="5"/>
      <c r="O210" s="5"/>
      <c r="P210" s="5"/>
      <c r="Q210" s="5"/>
      <c r="R210" s="5"/>
      <c r="S210" s="5"/>
      <c r="T210" s="5"/>
      <c r="U210" s="5"/>
    </row>
    <row r="211" spans="1:21" ht="13.7" customHeight="1">
      <c r="A211" s="4"/>
      <c r="B211" s="5"/>
      <c r="C211" s="5"/>
      <c r="D211" s="5"/>
      <c r="E211" s="5"/>
      <c r="F211" s="5"/>
      <c r="G211" s="5"/>
      <c r="H211" s="5"/>
      <c r="I211" s="5"/>
      <c r="J211" s="5"/>
      <c r="K211" s="5"/>
      <c r="L211" s="5"/>
      <c r="M211" s="5"/>
      <c r="N211" s="5"/>
      <c r="O211" s="5"/>
      <c r="P211" s="5"/>
      <c r="Q211" s="5"/>
      <c r="R211" s="5"/>
      <c r="S211" s="5"/>
      <c r="T211" s="5"/>
      <c r="U211" s="5"/>
    </row>
    <row r="212" spans="1:21" ht="13.7" customHeight="1">
      <c r="A212" s="4"/>
      <c r="B212" s="5"/>
      <c r="C212" s="5"/>
      <c r="D212" s="5"/>
      <c r="E212" s="5"/>
      <c r="F212" s="5"/>
      <c r="G212" s="5"/>
      <c r="H212" s="5"/>
      <c r="I212" s="5"/>
      <c r="J212" s="5"/>
      <c r="K212" s="5"/>
      <c r="L212" s="5"/>
      <c r="M212" s="5"/>
      <c r="N212" s="5"/>
      <c r="O212" s="5"/>
      <c r="P212" s="5"/>
      <c r="Q212" s="5"/>
      <c r="R212" s="5"/>
      <c r="S212" s="5"/>
      <c r="T212" s="5"/>
      <c r="U212" s="5"/>
    </row>
    <row r="213" spans="1:21" ht="13.7" customHeight="1">
      <c r="A213" s="4"/>
      <c r="B213" s="5"/>
      <c r="C213" s="5"/>
      <c r="D213" s="5"/>
      <c r="E213" s="5"/>
      <c r="F213" s="5"/>
      <c r="G213" s="5"/>
      <c r="H213" s="5"/>
      <c r="I213" s="5"/>
      <c r="J213" s="5"/>
      <c r="K213" s="5"/>
      <c r="L213" s="5"/>
      <c r="M213" s="5"/>
      <c r="N213" s="5"/>
      <c r="O213" s="5"/>
      <c r="P213" s="5"/>
      <c r="Q213" s="5"/>
      <c r="R213" s="5"/>
      <c r="S213" s="5"/>
      <c r="T213" s="5"/>
      <c r="U213" s="5"/>
    </row>
    <row r="214" spans="1:21" ht="13.7" customHeight="1">
      <c r="A214" s="4"/>
      <c r="B214" s="5"/>
      <c r="C214" s="5"/>
      <c r="D214" s="5"/>
      <c r="E214" s="5"/>
      <c r="F214" s="5"/>
      <c r="G214" s="5"/>
      <c r="H214" s="5"/>
      <c r="I214" s="5"/>
      <c r="J214" s="5"/>
      <c r="K214" s="5"/>
      <c r="L214" s="5"/>
      <c r="M214" s="5"/>
      <c r="N214" s="5"/>
      <c r="O214" s="5"/>
      <c r="P214" s="5"/>
      <c r="Q214" s="5"/>
      <c r="R214" s="5"/>
      <c r="S214" s="5"/>
      <c r="T214" s="5"/>
      <c r="U214" s="5"/>
    </row>
    <row r="215" spans="1:21" ht="13.7" customHeight="1">
      <c r="A215" s="4"/>
      <c r="B215" s="5"/>
      <c r="C215" s="5"/>
      <c r="D215" s="5"/>
      <c r="E215" s="5"/>
      <c r="F215" s="5"/>
      <c r="G215" s="5"/>
      <c r="H215" s="5"/>
      <c r="I215" s="5"/>
      <c r="J215" s="5"/>
      <c r="K215" s="5"/>
      <c r="L215" s="5"/>
      <c r="M215" s="5"/>
      <c r="N215" s="5"/>
      <c r="O215" s="5"/>
      <c r="P215" s="5"/>
      <c r="Q215" s="5"/>
      <c r="R215" s="5"/>
      <c r="S215" s="5"/>
      <c r="T215" s="5"/>
      <c r="U215" s="5"/>
    </row>
    <row r="216" spans="1:21" ht="13.7" customHeight="1">
      <c r="A216" s="4"/>
      <c r="B216" s="5"/>
      <c r="C216" s="5"/>
      <c r="D216" s="5"/>
      <c r="E216" s="5"/>
      <c r="F216" s="5"/>
      <c r="G216" s="5"/>
      <c r="H216" s="5"/>
      <c r="I216" s="5"/>
      <c r="J216" s="5"/>
      <c r="K216" s="5"/>
      <c r="L216" s="5"/>
      <c r="M216" s="5"/>
      <c r="N216" s="5"/>
      <c r="O216" s="5"/>
      <c r="P216" s="5"/>
      <c r="Q216" s="5"/>
      <c r="R216" s="5"/>
      <c r="S216" s="5"/>
      <c r="T216" s="5"/>
      <c r="U216" s="5"/>
    </row>
    <row r="217" spans="1:21" ht="13.7" customHeight="1">
      <c r="A217" s="4"/>
      <c r="B217" s="5"/>
      <c r="C217" s="5"/>
      <c r="D217" s="5"/>
      <c r="E217" s="5"/>
      <c r="F217" s="5"/>
      <c r="G217" s="5"/>
      <c r="H217" s="5"/>
      <c r="I217" s="5"/>
      <c r="J217" s="5"/>
      <c r="K217" s="5"/>
      <c r="L217" s="5"/>
      <c r="M217" s="5"/>
      <c r="N217" s="5"/>
      <c r="O217" s="5"/>
      <c r="P217" s="5"/>
      <c r="Q217" s="5"/>
      <c r="R217" s="5"/>
      <c r="S217" s="5"/>
      <c r="T217" s="5"/>
      <c r="U217" s="5"/>
    </row>
    <row r="218" spans="1:21" ht="13.7" customHeight="1">
      <c r="A218" s="4"/>
      <c r="B218" s="5"/>
      <c r="C218" s="5"/>
      <c r="D218" s="5"/>
      <c r="E218" s="5"/>
      <c r="F218" s="5"/>
      <c r="G218" s="5"/>
      <c r="H218" s="5"/>
      <c r="I218" s="5"/>
      <c r="J218" s="5"/>
      <c r="K218" s="5"/>
      <c r="L218" s="5"/>
      <c r="M218" s="5"/>
      <c r="N218" s="5"/>
      <c r="O218" s="5"/>
      <c r="P218" s="5"/>
      <c r="Q218" s="5"/>
      <c r="R218" s="5"/>
      <c r="S218" s="5"/>
      <c r="T218" s="5"/>
      <c r="U218" s="5"/>
    </row>
    <row r="219" spans="1:21" ht="13.7" customHeight="1">
      <c r="A219" s="4"/>
      <c r="B219" s="5"/>
      <c r="C219" s="5"/>
      <c r="D219" s="5"/>
      <c r="E219" s="5"/>
      <c r="F219" s="5"/>
      <c r="G219" s="5"/>
      <c r="H219" s="5"/>
      <c r="I219" s="5"/>
      <c r="J219" s="5"/>
      <c r="K219" s="5"/>
      <c r="L219" s="5"/>
      <c r="M219" s="5"/>
      <c r="N219" s="5"/>
      <c r="O219" s="5"/>
      <c r="P219" s="5"/>
      <c r="Q219" s="5"/>
      <c r="R219" s="5"/>
      <c r="S219" s="5"/>
      <c r="T219" s="5"/>
      <c r="U219" s="5"/>
    </row>
    <row r="220" spans="1:21" ht="13.7" customHeight="1">
      <c r="A220" s="4"/>
      <c r="B220" s="5"/>
      <c r="C220" s="5"/>
      <c r="D220" s="5"/>
      <c r="E220" s="5"/>
      <c r="F220" s="5"/>
      <c r="G220" s="5"/>
      <c r="H220" s="5"/>
      <c r="I220" s="5"/>
      <c r="J220" s="5"/>
      <c r="K220" s="5"/>
      <c r="L220" s="5"/>
      <c r="M220" s="5"/>
      <c r="N220" s="5"/>
      <c r="O220" s="5"/>
      <c r="P220" s="5"/>
      <c r="Q220" s="5"/>
      <c r="R220" s="5"/>
      <c r="S220" s="5"/>
      <c r="T220" s="5"/>
      <c r="U220" s="5"/>
    </row>
    <row r="221" spans="1:21" ht="13.7" customHeight="1">
      <c r="A221" s="4"/>
      <c r="B221" s="5"/>
      <c r="C221" s="5"/>
      <c r="D221" s="5"/>
      <c r="E221" s="5"/>
      <c r="F221" s="5"/>
      <c r="G221" s="5"/>
      <c r="H221" s="5"/>
      <c r="I221" s="5"/>
      <c r="J221" s="5"/>
      <c r="K221" s="5"/>
      <c r="L221" s="5"/>
      <c r="M221" s="5"/>
      <c r="N221" s="5"/>
      <c r="O221" s="5"/>
      <c r="P221" s="5"/>
      <c r="Q221" s="5"/>
      <c r="R221" s="5"/>
      <c r="S221" s="5"/>
      <c r="T221" s="5"/>
      <c r="U221" s="5"/>
    </row>
    <row r="222" spans="1:21" ht="13.7" customHeight="1">
      <c r="A222" s="4"/>
      <c r="B222" s="5"/>
      <c r="C222" s="5"/>
      <c r="D222" s="5"/>
      <c r="E222" s="5"/>
      <c r="F222" s="5"/>
      <c r="G222" s="5"/>
      <c r="H222" s="5"/>
      <c r="I222" s="5"/>
      <c r="J222" s="5"/>
      <c r="K222" s="5"/>
      <c r="L222" s="5"/>
      <c r="M222" s="5"/>
      <c r="N222" s="5"/>
      <c r="O222" s="5"/>
      <c r="P222" s="5"/>
      <c r="Q222" s="5"/>
      <c r="R222" s="5"/>
      <c r="S222" s="5"/>
      <c r="T222" s="5"/>
      <c r="U222" s="5"/>
    </row>
    <row r="223" spans="1:21" ht="13.7" customHeight="1">
      <c r="A223" s="4"/>
      <c r="B223" s="5"/>
      <c r="C223" s="5"/>
      <c r="D223" s="5"/>
      <c r="E223" s="5"/>
      <c r="F223" s="5"/>
      <c r="G223" s="5"/>
      <c r="H223" s="5"/>
      <c r="I223" s="5"/>
      <c r="J223" s="5"/>
      <c r="K223" s="5"/>
      <c r="L223" s="5"/>
      <c r="M223" s="5"/>
      <c r="N223" s="5"/>
      <c r="O223" s="5"/>
      <c r="P223" s="5"/>
      <c r="Q223" s="5"/>
      <c r="R223" s="5"/>
      <c r="S223" s="5"/>
      <c r="T223" s="5"/>
      <c r="U223" s="5"/>
    </row>
    <row r="224" spans="1:21" ht="13.7" customHeight="1">
      <c r="A224" s="4"/>
      <c r="B224" s="5"/>
      <c r="C224" s="5"/>
      <c r="D224" s="5"/>
      <c r="E224" s="5"/>
      <c r="F224" s="5"/>
      <c r="G224" s="5"/>
      <c r="H224" s="5"/>
      <c r="I224" s="5"/>
      <c r="J224" s="5"/>
      <c r="K224" s="5"/>
      <c r="L224" s="5"/>
      <c r="M224" s="5"/>
      <c r="N224" s="5"/>
      <c r="O224" s="5"/>
      <c r="P224" s="5"/>
      <c r="Q224" s="5"/>
      <c r="R224" s="5"/>
      <c r="S224" s="5"/>
      <c r="T224" s="5"/>
      <c r="U224" s="5"/>
    </row>
    <row r="225" spans="1:21" ht="13.7" customHeight="1">
      <c r="A225" s="4"/>
      <c r="B225" s="5"/>
      <c r="C225" s="5"/>
      <c r="D225" s="5"/>
      <c r="E225" s="5"/>
      <c r="F225" s="5"/>
      <c r="G225" s="5"/>
      <c r="H225" s="5"/>
      <c r="I225" s="5"/>
      <c r="J225" s="5"/>
      <c r="K225" s="5"/>
      <c r="L225" s="5"/>
      <c r="M225" s="5"/>
      <c r="N225" s="5"/>
      <c r="O225" s="5"/>
      <c r="P225" s="5"/>
      <c r="Q225" s="5"/>
      <c r="R225" s="5"/>
      <c r="S225" s="5"/>
      <c r="T225" s="5"/>
      <c r="U225" s="5"/>
    </row>
    <row r="226" spans="1:21" ht="13.7" customHeight="1">
      <c r="A226" s="4"/>
      <c r="B226" s="5"/>
      <c r="C226" s="5"/>
      <c r="D226" s="5"/>
      <c r="E226" s="5"/>
      <c r="F226" s="5"/>
      <c r="G226" s="5"/>
      <c r="H226" s="5"/>
      <c r="I226" s="5"/>
      <c r="J226" s="5"/>
      <c r="K226" s="5"/>
      <c r="L226" s="5"/>
      <c r="M226" s="5"/>
      <c r="N226" s="5"/>
      <c r="O226" s="5"/>
      <c r="P226" s="5"/>
      <c r="Q226" s="5"/>
      <c r="R226" s="5"/>
      <c r="S226" s="5"/>
      <c r="T226" s="5"/>
      <c r="U226" s="5"/>
    </row>
    <row r="227" spans="1:21" ht="13.7" customHeight="1">
      <c r="A227" s="4"/>
      <c r="B227" s="5"/>
      <c r="C227" s="5"/>
      <c r="D227" s="5"/>
      <c r="E227" s="5"/>
      <c r="F227" s="5"/>
      <c r="G227" s="5"/>
      <c r="H227" s="5"/>
      <c r="I227" s="5"/>
      <c r="J227" s="5"/>
      <c r="K227" s="5"/>
      <c r="L227" s="5"/>
      <c r="M227" s="5"/>
      <c r="N227" s="5"/>
      <c r="O227" s="5"/>
      <c r="P227" s="5"/>
      <c r="Q227" s="5"/>
      <c r="R227" s="5"/>
      <c r="S227" s="5"/>
      <c r="T227" s="5"/>
      <c r="U227" s="5"/>
    </row>
    <row r="228" spans="1:21" ht="13.7" customHeight="1">
      <c r="A228" s="4"/>
      <c r="B228" s="5"/>
      <c r="C228" s="5"/>
      <c r="D228" s="5"/>
      <c r="E228" s="5"/>
      <c r="F228" s="5"/>
      <c r="G228" s="5"/>
      <c r="H228" s="5"/>
      <c r="I228" s="5"/>
      <c r="J228" s="5"/>
      <c r="K228" s="5"/>
      <c r="L228" s="5"/>
      <c r="M228" s="5"/>
      <c r="N228" s="5"/>
      <c r="O228" s="5"/>
      <c r="P228" s="5"/>
      <c r="Q228" s="5"/>
      <c r="R228" s="5"/>
      <c r="S228" s="5"/>
      <c r="T228" s="5"/>
      <c r="U228" s="5"/>
    </row>
    <row r="229" spans="1:21" ht="13.7" customHeight="1">
      <c r="A229" s="4"/>
      <c r="B229" s="5"/>
      <c r="C229" s="5"/>
      <c r="D229" s="5"/>
      <c r="E229" s="5"/>
      <c r="F229" s="5"/>
      <c r="G229" s="5"/>
      <c r="H229" s="5"/>
      <c r="I229" s="5"/>
      <c r="J229" s="5"/>
      <c r="K229" s="5"/>
      <c r="L229" s="5"/>
      <c r="M229" s="5"/>
      <c r="N229" s="5"/>
      <c r="O229" s="5"/>
      <c r="P229" s="5"/>
      <c r="Q229" s="5"/>
      <c r="R229" s="5"/>
      <c r="S229" s="5"/>
      <c r="T229" s="5"/>
      <c r="U229" s="5"/>
    </row>
    <row r="230" spans="1:21" ht="13.7" customHeight="1">
      <c r="A230" s="4"/>
      <c r="B230" s="5"/>
      <c r="C230" s="5"/>
      <c r="D230" s="5"/>
      <c r="E230" s="5"/>
      <c r="F230" s="5"/>
      <c r="G230" s="5"/>
      <c r="H230" s="5"/>
      <c r="I230" s="5"/>
      <c r="J230" s="5"/>
      <c r="K230" s="5"/>
      <c r="L230" s="5"/>
      <c r="M230" s="5"/>
      <c r="N230" s="5"/>
      <c r="O230" s="5"/>
      <c r="P230" s="5"/>
      <c r="Q230" s="5"/>
      <c r="R230" s="5"/>
      <c r="S230" s="5"/>
      <c r="T230" s="5"/>
      <c r="U230" s="5"/>
    </row>
    <row r="231" spans="1:21" ht="13.7" customHeight="1">
      <c r="A231" s="4"/>
      <c r="B231" s="5"/>
      <c r="C231" s="5"/>
      <c r="D231" s="5"/>
      <c r="E231" s="5"/>
      <c r="F231" s="5"/>
      <c r="G231" s="5"/>
      <c r="H231" s="5"/>
      <c r="I231" s="5"/>
      <c r="J231" s="5"/>
      <c r="K231" s="5"/>
      <c r="L231" s="5"/>
      <c r="M231" s="5"/>
      <c r="N231" s="5"/>
      <c r="O231" s="5"/>
      <c r="P231" s="5"/>
      <c r="Q231" s="5"/>
      <c r="R231" s="5"/>
      <c r="S231" s="5"/>
      <c r="T231" s="5"/>
      <c r="U231" s="5"/>
    </row>
    <row r="232" spans="1:21" ht="13.7" customHeight="1">
      <c r="A232" s="4"/>
      <c r="B232" s="5"/>
      <c r="C232" s="5"/>
      <c r="D232" s="5"/>
      <c r="E232" s="5"/>
      <c r="F232" s="5"/>
      <c r="G232" s="5"/>
      <c r="H232" s="5"/>
      <c r="I232" s="5"/>
      <c r="J232" s="5"/>
      <c r="K232" s="5"/>
      <c r="L232" s="5"/>
      <c r="M232" s="5"/>
      <c r="N232" s="5"/>
      <c r="O232" s="5"/>
      <c r="P232" s="5"/>
      <c r="Q232" s="5"/>
      <c r="R232" s="5"/>
      <c r="S232" s="5"/>
      <c r="T232" s="5"/>
      <c r="U232" s="5"/>
    </row>
    <row r="233" spans="1:21" ht="13.7" customHeight="1">
      <c r="A233" s="4"/>
      <c r="B233" s="5"/>
      <c r="C233" s="5"/>
      <c r="D233" s="5"/>
      <c r="E233" s="5"/>
      <c r="F233" s="5"/>
      <c r="G233" s="5"/>
      <c r="H233" s="5"/>
      <c r="I233" s="5"/>
      <c r="J233" s="5"/>
      <c r="K233" s="5"/>
      <c r="L233" s="5"/>
      <c r="M233" s="5"/>
      <c r="N233" s="5"/>
      <c r="O233" s="5"/>
      <c r="P233" s="5"/>
      <c r="Q233" s="5"/>
      <c r="R233" s="5"/>
      <c r="S233" s="5"/>
      <c r="T233" s="5"/>
      <c r="U233" s="5"/>
    </row>
    <row r="234" spans="1:21" ht="13.7" customHeight="1">
      <c r="A234" s="4"/>
      <c r="B234" s="5"/>
      <c r="C234" s="5"/>
      <c r="D234" s="5"/>
      <c r="E234" s="5"/>
      <c r="F234" s="5"/>
      <c r="G234" s="5"/>
      <c r="H234" s="5"/>
      <c r="I234" s="5"/>
      <c r="J234" s="5"/>
      <c r="K234" s="5"/>
      <c r="L234" s="5"/>
      <c r="M234" s="5"/>
      <c r="N234" s="5"/>
      <c r="O234" s="5"/>
      <c r="P234" s="5"/>
      <c r="Q234" s="5"/>
      <c r="R234" s="5"/>
      <c r="S234" s="5"/>
      <c r="T234" s="5"/>
      <c r="U234" s="5"/>
    </row>
    <row r="235" spans="1:21" ht="13.7" customHeight="1">
      <c r="A235" s="4"/>
      <c r="B235" s="5"/>
      <c r="C235" s="5"/>
      <c r="D235" s="5"/>
      <c r="E235" s="5"/>
      <c r="F235" s="5"/>
      <c r="G235" s="5"/>
      <c r="H235" s="5"/>
      <c r="I235" s="5"/>
      <c r="J235" s="5"/>
      <c r="K235" s="5"/>
      <c r="L235" s="5"/>
      <c r="M235" s="5"/>
      <c r="N235" s="5"/>
      <c r="O235" s="5"/>
      <c r="P235" s="5"/>
      <c r="Q235" s="5"/>
      <c r="R235" s="5"/>
      <c r="S235" s="5"/>
      <c r="T235" s="5"/>
      <c r="U235" s="5"/>
    </row>
    <row r="236" spans="1:21" ht="13.7" customHeight="1">
      <c r="A236" s="4"/>
      <c r="B236" s="5"/>
      <c r="C236" s="5"/>
      <c r="D236" s="5"/>
      <c r="E236" s="5"/>
      <c r="F236" s="5"/>
      <c r="G236" s="5"/>
      <c r="H236" s="5"/>
      <c r="I236" s="5"/>
      <c r="J236" s="5"/>
      <c r="K236" s="5"/>
      <c r="L236" s="5"/>
      <c r="M236" s="5"/>
      <c r="N236" s="5"/>
      <c r="O236" s="5"/>
      <c r="P236" s="5"/>
      <c r="Q236" s="5"/>
      <c r="R236" s="5"/>
      <c r="S236" s="5"/>
      <c r="T236" s="5"/>
      <c r="U236" s="5"/>
    </row>
    <row r="237" spans="1:21" ht="13.7" customHeight="1">
      <c r="A237" s="4"/>
      <c r="B237" s="5"/>
      <c r="C237" s="5"/>
      <c r="D237" s="5"/>
      <c r="E237" s="5"/>
      <c r="F237" s="5"/>
      <c r="G237" s="5"/>
      <c r="H237" s="5"/>
      <c r="I237" s="5"/>
      <c r="J237" s="5"/>
      <c r="K237" s="5"/>
      <c r="L237" s="5"/>
      <c r="M237" s="5"/>
      <c r="N237" s="5"/>
      <c r="O237" s="5"/>
      <c r="P237" s="5"/>
      <c r="Q237" s="5"/>
      <c r="R237" s="5"/>
      <c r="S237" s="5"/>
      <c r="T237" s="5"/>
      <c r="U237" s="5"/>
    </row>
    <row r="238" spans="1:21" ht="13.7" customHeight="1">
      <c r="A238" s="4"/>
      <c r="B238" s="5"/>
      <c r="C238" s="5"/>
      <c r="D238" s="5"/>
      <c r="E238" s="5"/>
      <c r="F238" s="5"/>
      <c r="G238" s="5"/>
      <c r="H238" s="5"/>
      <c r="I238" s="5"/>
      <c r="J238" s="5"/>
      <c r="K238" s="5"/>
      <c r="L238" s="5"/>
      <c r="M238" s="5"/>
      <c r="N238" s="5"/>
      <c r="O238" s="5"/>
      <c r="P238" s="5"/>
      <c r="Q238" s="5"/>
      <c r="R238" s="5"/>
      <c r="S238" s="5"/>
      <c r="T238" s="5"/>
      <c r="U238" s="5"/>
    </row>
    <row r="239" spans="1:21" ht="13.7" customHeight="1">
      <c r="A239" s="4"/>
      <c r="B239" s="5"/>
      <c r="C239" s="5"/>
      <c r="D239" s="5"/>
      <c r="E239" s="5"/>
      <c r="F239" s="5"/>
      <c r="G239" s="5"/>
      <c r="H239" s="5"/>
      <c r="I239" s="5"/>
      <c r="J239" s="5"/>
      <c r="K239" s="5"/>
      <c r="L239" s="5"/>
      <c r="M239" s="5"/>
      <c r="N239" s="5"/>
      <c r="O239" s="5"/>
      <c r="P239" s="5"/>
      <c r="Q239" s="5"/>
      <c r="R239" s="5"/>
      <c r="S239" s="5"/>
      <c r="T239" s="5"/>
      <c r="U239" s="5"/>
    </row>
    <row r="240" spans="1:21" ht="13.7" customHeight="1">
      <c r="A240" s="4"/>
      <c r="B240" s="5"/>
      <c r="C240" s="5"/>
      <c r="D240" s="5"/>
      <c r="E240" s="5"/>
      <c r="F240" s="5"/>
      <c r="G240" s="5"/>
      <c r="H240" s="5"/>
      <c r="I240" s="5"/>
      <c r="J240" s="5"/>
      <c r="K240" s="5"/>
      <c r="L240" s="5"/>
      <c r="M240" s="5"/>
      <c r="N240" s="5"/>
      <c r="O240" s="5"/>
      <c r="P240" s="5"/>
      <c r="Q240" s="5"/>
      <c r="R240" s="5"/>
      <c r="S240" s="5"/>
      <c r="T240" s="5"/>
      <c r="U240" s="5"/>
    </row>
    <row r="241" spans="1:21" ht="13.7" customHeight="1">
      <c r="A241" s="4"/>
      <c r="B241" s="5"/>
      <c r="C241" s="5"/>
      <c r="D241" s="5"/>
      <c r="E241" s="5"/>
      <c r="F241" s="5"/>
      <c r="G241" s="5"/>
      <c r="H241" s="5"/>
      <c r="I241" s="5"/>
      <c r="J241" s="5"/>
      <c r="K241" s="5"/>
      <c r="L241" s="5"/>
      <c r="M241" s="5"/>
      <c r="N241" s="5"/>
      <c r="O241" s="5"/>
      <c r="P241" s="5"/>
      <c r="Q241" s="5"/>
      <c r="R241" s="5"/>
      <c r="S241" s="5"/>
      <c r="T241" s="5"/>
      <c r="U241" s="5"/>
    </row>
    <row r="242" spans="1:21" ht="13.7" customHeight="1">
      <c r="A242" s="4"/>
      <c r="B242" s="5"/>
      <c r="C242" s="5"/>
      <c r="D242" s="5"/>
      <c r="E242" s="5"/>
      <c r="F242" s="5"/>
      <c r="G242" s="5"/>
      <c r="H242" s="5"/>
      <c r="I242" s="5"/>
      <c r="J242" s="5"/>
      <c r="K242" s="5"/>
      <c r="L242" s="5"/>
      <c r="M242" s="5"/>
      <c r="N242" s="5"/>
      <c r="O242" s="5"/>
      <c r="P242" s="5"/>
      <c r="Q242" s="5"/>
      <c r="R242" s="5"/>
      <c r="S242" s="5"/>
      <c r="T242" s="5"/>
      <c r="U242" s="5"/>
    </row>
    <row r="243" spans="1:21" ht="13.7" customHeight="1">
      <c r="A243" s="4"/>
      <c r="B243" s="5"/>
      <c r="C243" s="5"/>
      <c r="D243" s="5"/>
      <c r="E243" s="5"/>
      <c r="F243" s="5"/>
      <c r="G243" s="5"/>
      <c r="H243" s="5"/>
      <c r="I243" s="5"/>
      <c r="J243" s="5"/>
      <c r="K243" s="5"/>
      <c r="L243" s="5"/>
      <c r="M243" s="5"/>
      <c r="N243" s="5"/>
      <c r="O243" s="5"/>
      <c r="P243" s="5"/>
      <c r="Q243" s="5"/>
      <c r="R243" s="5"/>
      <c r="S243" s="5"/>
      <c r="T243" s="5"/>
      <c r="U243" s="5"/>
    </row>
    <row r="244" spans="1:21" ht="13.7" customHeight="1">
      <c r="A244" s="4"/>
      <c r="B244" s="5"/>
      <c r="C244" s="5"/>
      <c r="D244" s="5"/>
      <c r="E244" s="5"/>
      <c r="F244" s="5"/>
      <c r="G244" s="5"/>
      <c r="H244" s="5"/>
      <c r="I244" s="5"/>
      <c r="J244" s="5"/>
      <c r="K244" s="5"/>
      <c r="L244" s="5"/>
      <c r="M244" s="5"/>
      <c r="N244" s="5"/>
      <c r="O244" s="5"/>
      <c r="P244" s="5"/>
      <c r="Q244" s="5"/>
      <c r="R244" s="5"/>
      <c r="S244" s="5"/>
      <c r="T244" s="5"/>
      <c r="U244" s="5"/>
    </row>
    <row r="245" spans="1:21" ht="13.7" customHeight="1">
      <c r="A245" s="4"/>
      <c r="B245" s="5"/>
      <c r="C245" s="5"/>
      <c r="D245" s="5"/>
      <c r="E245" s="5"/>
      <c r="F245" s="5"/>
      <c r="G245" s="5"/>
      <c r="H245" s="5"/>
      <c r="I245" s="5"/>
      <c r="J245" s="5"/>
      <c r="K245" s="5"/>
      <c r="L245" s="5"/>
      <c r="M245" s="5"/>
      <c r="N245" s="5"/>
      <c r="O245" s="5"/>
      <c r="P245" s="5"/>
      <c r="Q245" s="5"/>
      <c r="R245" s="5"/>
      <c r="S245" s="5"/>
      <c r="T245" s="5"/>
      <c r="U245" s="5"/>
    </row>
    <row r="246" spans="1:21" ht="13.7" customHeight="1">
      <c r="A246" s="4"/>
      <c r="B246" s="5"/>
      <c r="C246" s="5"/>
      <c r="D246" s="5"/>
      <c r="E246" s="5"/>
      <c r="F246" s="5"/>
      <c r="G246" s="5"/>
      <c r="H246" s="5"/>
      <c r="I246" s="5"/>
      <c r="J246" s="5"/>
      <c r="K246" s="5"/>
      <c r="L246" s="5"/>
      <c r="M246" s="5"/>
      <c r="N246" s="5"/>
      <c r="O246" s="5"/>
      <c r="P246" s="5"/>
      <c r="Q246" s="5"/>
      <c r="R246" s="5"/>
      <c r="S246" s="5"/>
      <c r="T246" s="5"/>
      <c r="U246" s="5"/>
    </row>
    <row r="247" spans="1:21" ht="13.7" customHeight="1">
      <c r="A247" s="4"/>
      <c r="B247" s="5"/>
      <c r="C247" s="5"/>
      <c r="D247" s="5"/>
      <c r="E247" s="5"/>
      <c r="F247" s="5"/>
      <c r="G247" s="5"/>
      <c r="H247" s="5"/>
      <c r="I247" s="5"/>
      <c r="J247" s="5"/>
      <c r="K247" s="5"/>
      <c r="L247" s="5"/>
      <c r="M247" s="5"/>
      <c r="N247" s="5"/>
      <c r="O247" s="5"/>
      <c r="P247" s="5"/>
      <c r="Q247" s="5"/>
      <c r="R247" s="5"/>
      <c r="S247" s="5"/>
      <c r="T247" s="5"/>
      <c r="U247" s="5"/>
    </row>
    <row r="248" spans="1:21" ht="13.7" customHeight="1">
      <c r="A248" s="4"/>
      <c r="B248" s="5"/>
      <c r="C248" s="5"/>
      <c r="D248" s="5"/>
      <c r="E248" s="5"/>
      <c r="F248" s="5"/>
      <c r="G248" s="5"/>
      <c r="H248" s="5"/>
      <c r="I248" s="5"/>
      <c r="J248" s="5"/>
      <c r="K248" s="5"/>
      <c r="L248" s="5"/>
      <c r="M248" s="5"/>
      <c r="N248" s="5"/>
      <c r="O248" s="5"/>
      <c r="P248" s="5"/>
      <c r="Q248" s="5"/>
      <c r="R248" s="5"/>
      <c r="S248" s="5"/>
      <c r="T248" s="5"/>
      <c r="U248" s="5"/>
    </row>
    <row r="249" spans="1:21" ht="13.7" customHeight="1">
      <c r="A249" s="4"/>
      <c r="B249" s="5"/>
      <c r="C249" s="5"/>
      <c r="D249" s="5"/>
      <c r="E249" s="5"/>
      <c r="F249" s="5"/>
      <c r="G249" s="5"/>
      <c r="H249" s="5"/>
      <c r="I249" s="5"/>
      <c r="J249" s="5"/>
      <c r="K249" s="5"/>
      <c r="L249" s="5"/>
      <c r="M249" s="5"/>
      <c r="N249" s="5"/>
      <c r="O249" s="5"/>
      <c r="P249" s="5"/>
      <c r="Q249" s="5"/>
      <c r="R249" s="5"/>
      <c r="S249" s="5"/>
      <c r="T249" s="5"/>
      <c r="U249" s="5"/>
    </row>
    <row r="250" spans="1:21" ht="13.7" customHeight="1">
      <c r="A250" s="4"/>
      <c r="B250" s="5"/>
      <c r="C250" s="5"/>
      <c r="D250" s="5"/>
      <c r="E250" s="5"/>
      <c r="F250" s="5"/>
      <c r="G250" s="5"/>
      <c r="H250" s="5"/>
      <c r="I250" s="5"/>
      <c r="J250" s="5"/>
      <c r="K250" s="5"/>
      <c r="L250" s="5"/>
      <c r="M250" s="5"/>
      <c r="N250" s="5"/>
      <c r="O250" s="5"/>
      <c r="P250" s="5"/>
      <c r="Q250" s="5"/>
      <c r="R250" s="5"/>
      <c r="S250" s="5"/>
      <c r="T250" s="5"/>
      <c r="U250" s="5"/>
    </row>
    <row r="251" spans="1:21" ht="13.7" customHeight="1">
      <c r="A251" s="4"/>
      <c r="B251" s="5"/>
      <c r="C251" s="5"/>
      <c r="D251" s="5"/>
      <c r="E251" s="5"/>
      <c r="F251" s="5"/>
      <c r="G251" s="5"/>
      <c r="H251" s="5"/>
      <c r="I251" s="5"/>
      <c r="J251" s="5"/>
      <c r="K251" s="5"/>
      <c r="L251" s="5"/>
      <c r="M251" s="5"/>
      <c r="N251" s="5"/>
      <c r="O251" s="5"/>
      <c r="P251" s="5"/>
      <c r="Q251" s="5"/>
      <c r="R251" s="5"/>
      <c r="S251" s="5"/>
      <c r="T251" s="5"/>
      <c r="U251" s="5"/>
    </row>
    <row r="252" spans="1:21" ht="13.7" customHeight="1">
      <c r="A252" s="4"/>
      <c r="B252" s="5"/>
      <c r="C252" s="5"/>
      <c r="D252" s="5"/>
      <c r="E252" s="5"/>
      <c r="F252" s="5"/>
      <c r="G252" s="5"/>
      <c r="H252" s="5"/>
      <c r="I252" s="5"/>
      <c r="J252" s="5"/>
      <c r="K252" s="5"/>
      <c r="L252" s="5"/>
      <c r="M252" s="5"/>
      <c r="N252" s="5"/>
      <c r="O252" s="5"/>
      <c r="P252" s="5"/>
      <c r="Q252" s="5"/>
      <c r="R252" s="5"/>
      <c r="S252" s="5"/>
      <c r="T252" s="5"/>
      <c r="U252" s="5"/>
    </row>
    <row r="253" spans="1:21" ht="13.7" customHeight="1">
      <c r="A253" s="4"/>
      <c r="B253" s="5"/>
      <c r="C253" s="5"/>
      <c r="D253" s="5"/>
      <c r="E253" s="5"/>
      <c r="F253" s="5"/>
      <c r="G253" s="5"/>
      <c r="H253" s="5"/>
      <c r="I253" s="5"/>
      <c r="J253" s="5"/>
      <c r="K253" s="5"/>
      <c r="L253" s="5"/>
      <c r="M253" s="5"/>
      <c r="N253" s="5"/>
      <c r="O253" s="5"/>
      <c r="P253" s="5"/>
      <c r="Q253" s="5"/>
      <c r="R253" s="5"/>
      <c r="S253" s="5"/>
      <c r="T253" s="5"/>
      <c r="U253" s="5"/>
    </row>
    <row r="254" spans="1:21" ht="13.7" customHeight="1">
      <c r="A254" s="4"/>
      <c r="B254" s="5"/>
      <c r="C254" s="5"/>
      <c r="D254" s="5"/>
      <c r="E254" s="5"/>
      <c r="F254" s="5"/>
      <c r="G254" s="5"/>
      <c r="H254" s="5"/>
      <c r="I254" s="5"/>
      <c r="J254" s="5"/>
      <c r="K254" s="5"/>
      <c r="L254" s="5"/>
      <c r="M254" s="5"/>
      <c r="N254" s="5"/>
      <c r="O254" s="5"/>
      <c r="P254" s="5"/>
      <c r="Q254" s="5"/>
      <c r="R254" s="5"/>
      <c r="S254" s="5"/>
      <c r="T254" s="5"/>
      <c r="U254" s="5"/>
    </row>
    <row r="255" spans="1:21" ht="13.7" customHeight="1">
      <c r="A255" s="4"/>
      <c r="B255" s="5"/>
      <c r="C255" s="5"/>
      <c r="D255" s="5"/>
      <c r="E255" s="5"/>
      <c r="F255" s="5"/>
      <c r="G255" s="5"/>
      <c r="H255" s="5"/>
      <c r="I255" s="5"/>
      <c r="J255" s="5"/>
      <c r="K255" s="5"/>
      <c r="L255" s="5"/>
      <c r="M255" s="5"/>
      <c r="N255" s="5"/>
      <c r="O255" s="5"/>
      <c r="P255" s="5"/>
      <c r="Q255" s="5"/>
      <c r="R255" s="5"/>
      <c r="S255" s="5"/>
      <c r="T255" s="5"/>
      <c r="U255" s="5"/>
    </row>
    <row r="256" spans="1:21" ht="13.7" customHeight="1">
      <c r="A256" s="4"/>
      <c r="B256" s="5"/>
      <c r="C256" s="5"/>
      <c r="D256" s="5"/>
      <c r="E256" s="5"/>
      <c r="F256" s="5"/>
      <c r="G256" s="5"/>
      <c r="H256" s="5"/>
      <c r="I256" s="5"/>
      <c r="J256" s="5"/>
      <c r="K256" s="5"/>
      <c r="L256" s="5"/>
      <c r="M256" s="5"/>
      <c r="N256" s="5"/>
      <c r="O256" s="5"/>
      <c r="P256" s="5"/>
      <c r="Q256" s="5"/>
      <c r="R256" s="5"/>
      <c r="S256" s="5"/>
      <c r="T256" s="5"/>
      <c r="U256" s="5"/>
    </row>
    <row r="257" spans="1:21" ht="13.7" customHeight="1">
      <c r="A257" s="4"/>
      <c r="B257" s="5"/>
      <c r="C257" s="5"/>
      <c r="D257" s="5"/>
      <c r="E257" s="5"/>
      <c r="F257" s="5"/>
      <c r="G257" s="5"/>
      <c r="H257" s="5"/>
      <c r="I257" s="5"/>
      <c r="J257" s="5"/>
      <c r="K257" s="5"/>
      <c r="L257" s="5"/>
      <c r="M257" s="5"/>
      <c r="N257" s="5"/>
      <c r="O257" s="5"/>
      <c r="P257" s="5"/>
      <c r="Q257" s="5"/>
      <c r="R257" s="5"/>
      <c r="S257" s="5"/>
      <c r="T257" s="5"/>
      <c r="U257" s="5"/>
    </row>
    <row r="258" spans="1:21" ht="13.7" customHeight="1">
      <c r="A258" s="4"/>
      <c r="B258" s="5"/>
      <c r="C258" s="5"/>
      <c r="D258" s="5"/>
      <c r="E258" s="5"/>
      <c r="F258" s="5"/>
      <c r="G258" s="5"/>
      <c r="H258" s="5"/>
      <c r="I258" s="5"/>
      <c r="J258" s="5"/>
      <c r="K258" s="5"/>
      <c r="L258" s="5"/>
      <c r="M258" s="5"/>
      <c r="N258" s="5"/>
      <c r="O258" s="5"/>
      <c r="P258" s="5"/>
      <c r="Q258" s="5"/>
      <c r="R258" s="5"/>
      <c r="S258" s="5"/>
      <c r="T258" s="5"/>
      <c r="U258" s="5"/>
    </row>
    <row r="259" spans="1:21" ht="13.7" customHeight="1">
      <c r="A259" s="4"/>
      <c r="B259" s="5"/>
      <c r="C259" s="5"/>
      <c r="D259" s="5"/>
      <c r="E259" s="5"/>
      <c r="F259" s="5"/>
      <c r="G259" s="5"/>
      <c r="H259" s="5"/>
      <c r="I259" s="5"/>
      <c r="J259" s="5"/>
      <c r="K259" s="5"/>
      <c r="L259" s="5"/>
      <c r="M259" s="5"/>
      <c r="N259" s="5"/>
      <c r="O259" s="5"/>
      <c r="P259" s="5"/>
      <c r="Q259" s="5"/>
      <c r="R259" s="5"/>
      <c r="S259" s="5"/>
      <c r="T259" s="5"/>
      <c r="U259" s="5"/>
    </row>
    <row r="260" spans="1:21" ht="13.7" customHeight="1">
      <c r="A260" s="4"/>
      <c r="B260" s="5"/>
      <c r="C260" s="5"/>
      <c r="D260" s="5"/>
      <c r="E260" s="5"/>
      <c r="F260" s="5"/>
      <c r="G260" s="5"/>
      <c r="H260" s="5"/>
      <c r="I260" s="5"/>
      <c r="J260" s="5"/>
      <c r="K260" s="5"/>
      <c r="L260" s="5"/>
      <c r="M260" s="5"/>
      <c r="N260" s="5"/>
      <c r="O260" s="5"/>
      <c r="P260" s="5"/>
      <c r="Q260" s="5"/>
      <c r="R260" s="5"/>
      <c r="S260" s="5"/>
      <c r="T260" s="5"/>
      <c r="U260" s="5"/>
    </row>
    <row r="261" spans="1:21" ht="13.7" customHeight="1">
      <c r="A261" s="4"/>
      <c r="B261" s="5"/>
      <c r="C261" s="5"/>
      <c r="D261" s="5"/>
      <c r="E261" s="5"/>
      <c r="F261" s="5"/>
      <c r="G261" s="5"/>
      <c r="H261" s="5"/>
      <c r="I261" s="5"/>
      <c r="J261" s="5"/>
      <c r="K261" s="5"/>
      <c r="L261" s="5"/>
      <c r="M261" s="5"/>
      <c r="N261" s="5"/>
      <c r="O261" s="5"/>
      <c r="P261" s="5"/>
      <c r="Q261" s="5"/>
      <c r="R261" s="5"/>
      <c r="S261" s="5"/>
      <c r="T261" s="5"/>
      <c r="U261" s="5"/>
    </row>
    <row r="262" spans="1:21" ht="13.7" customHeight="1">
      <c r="A262" s="4"/>
      <c r="B262" s="5"/>
      <c r="C262" s="5"/>
      <c r="D262" s="5"/>
      <c r="E262" s="5"/>
      <c r="F262" s="5"/>
      <c r="G262" s="5"/>
      <c r="H262" s="5"/>
      <c r="I262" s="5"/>
      <c r="J262" s="5"/>
      <c r="K262" s="5"/>
      <c r="L262" s="5"/>
      <c r="M262" s="5"/>
      <c r="N262" s="5"/>
      <c r="O262" s="5"/>
      <c r="P262" s="5"/>
      <c r="Q262" s="5"/>
      <c r="R262" s="5"/>
      <c r="S262" s="5"/>
      <c r="T262" s="5"/>
      <c r="U262" s="5"/>
    </row>
    <row r="263" spans="1:21" ht="13.7" customHeight="1">
      <c r="A263" s="4"/>
      <c r="B263" s="5"/>
      <c r="C263" s="5"/>
      <c r="D263" s="5"/>
      <c r="E263" s="5"/>
      <c r="F263" s="5"/>
      <c r="G263" s="5"/>
      <c r="H263" s="5"/>
      <c r="I263" s="5"/>
      <c r="J263" s="5"/>
      <c r="K263" s="5"/>
      <c r="L263" s="5"/>
      <c r="M263" s="5"/>
      <c r="N263" s="5"/>
      <c r="O263" s="5"/>
      <c r="P263" s="5"/>
      <c r="Q263" s="5"/>
      <c r="R263" s="5"/>
      <c r="S263" s="5"/>
      <c r="T263" s="5"/>
      <c r="U263" s="5"/>
    </row>
    <row r="264" spans="1:21" ht="13.7" customHeight="1">
      <c r="A264" s="4"/>
      <c r="B264" s="5"/>
      <c r="C264" s="5"/>
      <c r="D264" s="5"/>
      <c r="E264" s="5"/>
      <c r="F264" s="5"/>
      <c r="G264" s="5"/>
      <c r="H264" s="5"/>
      <c r="I264" s="5"/>
      <c r="J264" s="5"/>
      <c r="K264" s="5"/>
      <c r="L264" s="5"/>
      <c r="M264" s="5"/>
      <c r="N264" s="5"/>
      <c r="O264" s="5"/>
      <c r="P264" s="5"/>
      <c r="Q264" s="5"/>
      <c r="R264" s="5"/>
      <c r="S264" s="5"/>
      <c r="T264" s="5"/>
      <c r="U264" s="5"/>
    </row>
    <row r="265" spans="1:21" ht="13.7" customHeight="1">
      <c r="A265" s="4"/>
      <c r="B265" s="5"/>
      <c r="C265" s="5"/>
      <c r="D265" s="5"/>
      <c r="E265" s="5"/>
      <c r="F265" s="5"/>
      <c r="G265" s="5"/>
      <c r="H265" s="5"/>
      <c r="I265" s="5"/>
      <c r="J265" s="5"/>
      <c r="K265" s="5"/>
      <c r="L265" s="5"/>
      <c r="M265" s="5"/>
      <c r="N265" s="5"/>
      <c r="O265" s="5"/>
      <c r="P265" s="5"/>
      <c r="Q265" s="5"/>
      <c r="R265" s="5"/>
      <c r="S265" s="5"/>
      <c r="T265" s="5"/>
      <c r="U265" s="5"/>
    </row>
    <row r="266" spans="1:21" ht="13.7" customHeight="1">
      <c r="A266" s="4"/>
      <c r="B266" s="5"/>
      <c r="C266" s="5"/>
      <c r="D266" s="5"/>
      <c r="E266" s="5"/>
      <c r="F266" s="5"/>
      <c r="G266" s="5"/>
      <c r="H266" s="5"/>
      <c r="I266" s="5"/>
      <c r="J266" s="5"/>
      <c r="K266" s="5"/>
      <c r="L266" s="5"/>
      <c r="M266" s="5"/>
      <c r="N266" s="5"/>
      <c r="O266" s="5"/>
      <c r="P266" s="5"/>
      <c r="Q266" s="5"/>
      <c r="R266" s="5"/>
      <c r="S266" s="5"/>
      <c r="T266" s="5"/>
      <c r="U266" s="5"/>
    </row>
    <row r="267" spans="1:21" ht="13.7" customHeight="1">
      <c r="A267" s="4"/>
      <c r="B267" s="5"/>
      <c r="C267" s="5"/>
      <c r="D267" s="5"/>
      <c r="E267" s="5"/>
      <c r="F267" s="5"/>
      <c r="G267" s="5"/>
      <c r="H267" s="5"/>
      <c r="I267" s="5"/>
      <c r="J267" s="5"/>
      <c r="K267" s="5"/>
      <c r="L267" s="5"/>
      <c r="M267" s="5"/>
      <c r="N267" s="5"/>
      <c r="O267" s="5"/>
      <c r="P267" s="5"/>
      <c r="Q267" s="5"/>
      <c r="R267" s="5"/>
      <c r="S267" s="5"/>
      <c r="T267" s="5"/>
      <c r="U267" s="5"/>
    </row>
    <row r="268" spans="1:21" ht="13.7" customHeight="1">
      <c r="A268" s="4"/>
      <c r="B268" s="5"/>
      <c r="C268" s="5"/>
      <c r="D268" s="5"/>
      <c r="E268" s="5"/>
      <c r="F268" s="5"/>
      <c r="G268" s="5"/>
      <c r="H268" s="5"/>
      <c r="I268" s="5"/>
      <c r="J268" s="5"/>
      <c r="K268" s="5"/>
      <c r="L268" s="5"/>
      <c r="M268" s="5"/>
      <c r="N268" s="5"/>
      <c r="O268" s="5"/>
      <c r="P268" s="5"/>
      <c r="Q268" s="5"/>
      <c r="R268" s="5"/>
      <c r="S268" s="5"/>
      <c r="T268" s="5"/>
      <c r="U268" s="5"/>
    </row>
    <row r="269" spans="1:21" ht="13.7" customHeight="1">
      <c r="A269" s="4"/>
      <c r="B269" s="5"/>
      <c r="C269" s="5"/>
      <c r="D269" s="5"/>
      <c r="E269" s="5"/>
      <c r="F269" s="5"/>
      <c r="G269" s="5"/>
      <c r="H269" s="5"/>
      <c r="I269" s="5"/>
      <c r="J269" s="5"/>
      <c r="K269" s="5"/>
      <c r="L269" s="5"/>
      <c r="M269" s="5"/>
      <c r="N269" s="5"/>
      <c r="O269" s="5"/>
      <c r="P269" s="5"/>
      <c r="Q269" s="5"/>
      <c r="R269" s="5"/>
      <c r="S269" s="5"/>
      <c r="T269" s="5"/>
      <c r="U269" s="5"/>
    </row>
    <row r="270" spans="1:21" ht="13.7" customHeight="1">
      <c r="A270" s="4"/>
      <c r="B270" s="5"/>
      <c r="C270" s="5"/>
      <c r="D270" s="5"/>
      <c r="E270" s="5"/>
      <c r="F270" s="5"/>
      <c r="G270" s="5"/>
      <c r="H270" s="5"/>
      <c r="I270" s="5"/>
      <c r="J270" s="5"/>
      <c r="K270" s="5"/>
      <c r="L270" s="5"/>
      <c r="M270" s="5"/>
      <c r="N270" s="5"/>
      <c r="O270" s="5"/>
      <c r="P270" s="5"/>
      <c r="Q270" s="5"/>
      <c r="R270" s="5"/>
      <c r="S270" s="5"/>
      <c r="T270" s="5"/>
      <c r="U270" s="5"/>
    </row>
    <row r="271" spans="1:21" ht="13.7" customHeight="1">
      <c r="A271" s="4"/>
      <c r="B271" s="5"/>
      <c r="C271" s="5"/>
      <c r="D271" s="5"/>
      <c r="E271" s="5"/>
      <c r="F271" s="5"/>
      <c r="G271" s="5"/>
      <c r="H271" s="5"/>
      <c r="I271" s="5"/>
      <c r="J271" s="5"/>
      <c r="K271" s="5"/>
      <c r="L271" s="5"/>
      <c r="M271" s="5"/>
      <c r="N271" s="5"/>
      <c r="O271" s="5"/>
      <c r="P271" s="5"/>
      <c r="Q271" s="5"/>
      <c r="R271" s="5"/>
      <c r="S271" s="5"/>
      <c r="T271" s="5"/>
      <c r="U271" s="5"/>
    </row>
    <row r="272" spans="1:21" ht="13.7" customHeight="1">
      <c r="A272" s="4"/>
      <c r="B272" s="5"/>
      <c r="C272" s="5"/>
      <c r="D272" s="5"/>
      <c r="E272" s="5"/>
      <c r="F272" s="5"/>
      <c r="G272" s="5"/>
      <c r="H272" s="5"/>
      <c r="I272" s="5"/>
      <c r="J272" s="5"/>
      <c r="K272" s="5"/>
      <c r="L272" s="5"/>
      <c r="M272" s="5"/>
      <c r="N272" s="5"/>
      <c r="O272" s="5"/>
      <c r="P272" s="5"/>
      <c r="Q272" s="5"/>
      <c r="R272" s="5"/>
      <c r="S272" s="5"/>
      <c r="T272" s="5"/>
      <c r="U272" s="5"/>
    </row>
    <row r="273" spans="1:21" ht="13.7" customHeight="1">
      <c r="A273" s="4"/>
      <c r="B273" s="5"/>
      <c r="C273" s="5"/>
      <c r="D273" s="5"/>
      <c r="E273" s="5"/>
      <c r="F273" s="5"/>
      <c r="G273" s="5"/>
      <c r="H273" s="5"/>
      <c r="I273" s="5"/>
      <c r="J273" s="5"/>
      <c r="K273" s="5"/>
      <c r="L273" s="5"/>
      <c r="M273" s="5"/>
      <c r="N273" s="5"/>
      <c r="O273" s="5"/>
      <c r="P273" s="5"/>
      <c r="Q273" s="5"/>
      <c r="R273" s="5"/>
      <c r="S273" s="5"/>
      <c r="T273" s="5"/>
      <c r="U273" s="5"/>
    </row>
    <row r="274" spans="1:21" ht="13.7" customHeight="1">
      <c r="A274" s="4"/>
      <c r="B274" s="5"/>
      <c r="C274" s="5"/>
      <c r="D274" s="5"/>
      <c r="E274" s="5"/>
      <c r="F274" s="5"/>
      <c r="G274" s="5"/>
      <c r="H274" s="5"/>
      <c r="I274" s="5"/>
      <c r="J274" s="5"/>
      <c r="K274" s="5"/>
      <c r="L274" s="5"/>
      <c r="M274" s="5"/>
      <c r="N274" s="5"/>
      <c r="O274" s="5"/>
      <c r="P274" s="5"/>
      <c r="Q274" s="5"/>
      <c r="R274" s="5"/>
      <c r="S274" s="5"/>
      <c r="T274" s="5"/>
      <c r="U274" s="5"/>
    </row>
    <row r="275" spans="1:21" ht="13.7" customHeight="1">
      <c r="A275" s="4"/>
      <c r="B275" s="5"/>
      <c r="C275" s="5"/>
      <c r="D275" s="5"/>
      <c r="E275" s="5"/>
      <c r="F275" s="5"/>
      <c r="G275" s="5"/>
      <c r="H275" s="5"/>
      <c r="I275" s="5"/>
      <c r="J275" s="5"/>
      <c r="K275" s="5"/>
      <c r="L275" s="5"/>
      <c r="M275" s="5"/>
      <c r="N275" s="5"/>
      <c r="O275" s="5"/>
      <c r="P275" s="5"/>
      <c r="Q275" s="5"/>
      <c r="R275" s="5"/>
      <c r="S275" s="5"/>
      <c r="T275" s="5"/>
      <c r="U275" s="5"/>
    </row>
    <row r="276" spans="1:21" ht="13.7" customHeight="1">
      <c r="A276" s="4"/>
      <c r="B276" s="5"/>
      <c r="C276" s="5"/>
      <c r="D276" s="5"/>
      <c r="E276" s="5"/>
      <c r="F276" s="5"/>
      <c r="G276" s="5"/>
      <c r="H276" s="5"/>
      <c r="I276" s="5"/>
      <c r="J276" s="5"/>
      <c r="K276" s="5"/>
      <c r="L276" s="5"/>
      <c r="M276" s="5"/>
      <c r="N276" s="5"/>
      <c r="O276" s="5"/>
      <c r="P276" s="5"/>
      <c r="Q276" s="5"/>
      <c r="R276" s="5"/>
      <c r="S276" s="5"/>
      <c r="T276" s="5"/>
      <c r="U276" s="5"/>
    </row>
    <row r="277" spans="1:21" ht="13.7" customHeight="1">
      <c r="A277" s="4"/>
      <c r="B277" s="5"/>
      <c r="C277" s="5"/>
      <c r="D277" s="5"/>
      <c r="E277" s="5"/>
      <c r="F277" s="5"/>
      <c r="G277" s="5"/>
      <c r="H277" s="5"/>
      <c r="I277" s="5"/>
      <c r="J277" s="5"/>
      <c r="K277" s="5"/>
      <c r="L277" s="5"/>
      <c r="M277" s="5"/>
      <c r="N277" s="5"/>
      <c r="O277" s="5"/>
      <c r="P277" s="5"/>
      <c r="Q277" s="5"/>
      <c r="R277" s="5"/>
      <c r="S277" s="5"/>
      <c r="T277" s="5"/>
      <c r="U277" s="5"/>
    </row>
    <row r="278" spans="1:21" ht="13.7" customHeight="1">
      <c r="A278" s="4"/>
      <c r="B278" s="5"/>
      <c r="C278" s="5"/>
      <c r="D278" s="5"/>
      <c r="E278" s="5"/>
      <c r="F278" s="5"/>
      <c r="G278" s="5"/>
      <c r="H278" s="5"/>
      <c r="I278" s="5"/>
      <c r="J278" s="5"/>
      <c r="K278" s="5"/>
      <c r="L278" s="5"/>
      <c r="M278" s="5"/>
      <c r="N278" s="5"/>
      <c r="O278" s="5"/>
      <c r="P278" s="5"/>
      <c r="Q278" s="5"/>
      <c r="R278" s="5"/>
      <c r="S278" s="5"/>
      <c r="T278" s="5"/>
      <c r="U278" s="5"/>
    </row>
    <row r="279" spans="1:21" ht="13.7" customHeight="1">
      <c r="A279" s="4"/>
      <c r="B279" s="5"/>
      <c r="C279" s="5"/>
      <c r="D279" s="5"/>
      <c r="E279" s="5"/>
      <c r="F279" s="5"/>
      <c r="G279" s="5"/>
      <c r="H279" s="5"/>
      <c r="I279" s="5"/>
      <c r="J279" s="5"/>
      <c r="K279" s="5"/>
      <c r="L279" s="5"/>
      <c r="M279" s="5"/>
      <c r="N279" s="5"/>
      <c r="O279" s="5"/>
      <c r="P279" s="5"/>
      <c r="Q279" s="5"/>
      <c r="R279" s="5"/>
      <c r="S279" s="5"/>
      <c r="T279" s="5"/>
      <c r="U279" s="5"/>
    </row>
    <row r="280" spans="1:21" ht="13.7" customHeight="1">
      <c r="A280" s="4"/>
      <c r="B280" s="5"/>
      <c r="C280" s="5"/>
      <c r="D280" s="5"/>
      <c r="E280" s="5"/>
      <c r="F280" s="5"/>
      <c r="G280" s="5"/>
      <c r="H280" s="5"/>
      <c r="I280" s="5"/>
      <c r="J280" s="5"/>
      <c r="K280" s="5"/>
      <c r="L280" s="5"/>
      <c r="M280" s="5"/>
      <c r="N280" s="5"/>
      <c r="O280" s="5"/>
      <c r="P280" s="5"/>
      <c r="Q280" s="5"/>
      <c r="R280" s="5"/>
      <c r="S280" s="5"/>
      <c r="T280" s="5"/>
      <c r="U280" s="5"/>
    </row>
    <row r="281" spans="1:21" ht="13.7" customHeight="1">
      <c r="A281" s="4"/>
      <c r="B281" s="5"/>
      <c r="C281" s="5"/>
      <c r="D281" s="5"/>
      <c r="E281" s="5"/>
      <c r="F281" s="5"/>
      <c r="G281" s="5"/>
      <c r="H281" s="5"/>
      <c r="I281" s="5"/>
      <c r="J281" s="5"/>
      <c r="K281" s="5"/>
      <c r="L281" s="5"/>
      <c r="M281" s="5"/>
      <c r="N281" s="5"/>
      <c r="O281" s="5"/>
      <c r="P281" s="5"/>
      <c r="Q281" s="5"/>
      <c r="R281" s="5"/>
      <c r="S281" s="5"/>
      <c r="T281" s="5"/>
      <c r="U281" s="5"/>
    </row>
    <row r="282" spans="1:21" ht="13.7" customHeight="1">
      <c r="A282" s="4"/>
      <c r="B282" s="5"/>
      <c r="C282" s="5"/>
      <c r="D282" s="5"/>
      <c r="E282" s="5"/>
      <c r="F282" s="5"/>
      <c r="G282" s="5"/>
      <c r="H282" s="5"/>
      <c r="I282" s="5"/>
      <c r="J282" s="5"/>
      <c r="K282" s="5"/>
      <c r="L282" s="5"/>
      <c r="M282" s="5"/>
      <c r="N282" s="5"/>
      <c r="O282" s="5"/>
      <c r="P282" s="5"/>
      <c r="Q282" s="5"/>
      <c r="R282" s="5"/>
      <c r="S282" s="5"/>
      <c r="T282" s="5"/>
      <c r="U282" s="5"/>
    </row>
    <row r="283" spans="1:21" ht="13.7" customHeight="1">
      <c r="A283" s="4"/>
      <c r="B283" s="5"/>
      <c r="C283" s="5"/>
      <c r="D283" s="5"/>
      <c r="E283" s="5"/>
      <c r="F283" s="5"/>
      <c r="G283" s="5"/>
      <c r="H283" s="5"/>
      <c r="I283" s="5"/>
      <c r="J283" s="5"/>
      <c r="K283" s="5"/>
      <c r="L283" s="5"/>
      <c r="M283" s="5"/>
      <c r="N283" s="5"/>
      <c r="O283" s="5"/>
      <c r="P283" s="5"/>
      <c r="Q283" s="5"/>
      <c r="R283" s="5"/>
      <c r="S283" s="5"/>
      <c r="T283" s="5"/>
      <c r="U283" s="5"/>
    </row>
    <row r="284" spans="1:21" ht="13.7" customHeight="1">
      <c r="A284" s="26"/>
      <c r="B284" s="27"/>
      <c r="C284" s="27"/>
      <c r="D284" s="27"/>
      <c r="E284" s="27"/>
      <c r="F284" s="27"/>
      <c r="G284" s="27"/>
      <c r="H284" s="27"/>
      <c r="I284" s="27"/>
      <c r="J284" s="27"/>
      <c r="K284" s="27"/>
      <c r="L284" s="27"/>
      <c r="M284" s="27"/>
      <c r="N284" s="27"/>
      <c r="O284" s="27"/>
      <c r="P284" s="27"/>
      <c r="Q284" s="27"/>
      <c r="R284" s="27"/>
      <c r="S284" s="27"/>
      <c r="T284" s="27"/>
      <c r="U284" s="5"/>
    </row>
  </sheetData>
  <mergeCells count="10">
    <mergeCell ref="B36:J36"/>
    <mergeCell ref="K36:R36"/>
    <mergeCell ref="K2:R2"/>
    <mergeCell ref="B4:D4"/>
    <mergeCell ref="Q4:R4"/>
    <mergeCell ref="C34:E34"/>
    <mergeCell ref="C13:Q14"/>
    <mergeCell ref="C9:R10"/>
    <mergeCell ref="B7:J7"/>
    <mergeCell ref="B12:R12"/>
  </mergeCells>
  <hyperlinks>
    <hyperlink ref="B4" location="'Ejercicios'!R1C1" display="Volver a ejercicios" xr:uid="{00000000-0004-0000-0B00-000000000000}"/>
    <hyperlink ref="Q4" location="'Índice'!R1C1" display="Volver al índice" xr:uid="{00000000-0004-0000-0B00-000001000000}"/>
    <hyperlink ref="B4:D4" location="Ejercicios!A1" display="Volver a ejercicios" xr:uid="{2ABECF2D-4EA7-4124-8205-DE30A8791733}"/>
    <hyperlink ref="Q4:R4" location="Índice!A1" display="Volver al índice" xr:uid="{7F1E5B23-FCBC-4731-8A81-4FFDFE2CBC85}"/>
  </hyperlinks>
  <pageMargins left="0.75" right="0.75" top="1" bottom="1" header="0.5" footer="0.5"/>
  <pageSetup scale="53" orientation="landscape"/>
  <headerFooter>
    <oddFooter>&amp;R&amp;"Arial,Regular"&amp;10&amp;K000000Rta_1.12</oddFooter>
  </headerFooter>
  <drawing r:id="rId1"/>
  <legacy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R18"/>
  <sheetViews>
    <sheetView showGridLines="0" zoomScaleNormal="100" workbookViewId="0">
      <selection activeCell="O22" sqref="O22"/>
    </sheetView>
  </sheetViews>
  <sheetFormatPr baseColWidth="10" defaultColWidth="9.140625" defaultRowHeight="12.75" customHeight="1"/>
  <cols>
    <col min="1" max="1" width="9.140625" style="1" customWidth="1"/>
    <col min="2" max="11" width="10.5703125" style="1" customWidth="1"/>
    <col min="12" max="15" width="9.140625" style="1" customWidth="1"/>
    <col min="16" max="16" width="9.140625" style="282" customWidth="1"/>
    <col min="17" max="17" width="9.140625" style="1" customWidth="1"/>
    <col min="18" max="16384" width="9.140625" style="1"/>
  </cols>
  <sheetData>
    <row r="1" spans="1:16" ht="13.7" customHeight="1">
      <c r="A1" s="28"/>
      <c r="B1" s="3"/>
      <c r="C1" s="3"/>
      <c r="D1" s="3"/>
      <c r="E1" s="3"/>
      <c r="F1" s="3"/>
      <c r="G1" s="3"/>
      <c r="H1" s="3"/>
      <c r="I1" s="3"/>
      <c r="J1" s="3"/>
      <c r="K1" s="3"/>
      <c r="L1" s="3"/>
      <c r="M1" s="3"/>
      <c r="N1" s="3"/>
      <c r="O1" s="3"/>
      <c r="P1" s="5"/>
    </row>
    <row r="2" spans="1:16" ht="13.7" customHeight="1">
      <c r="A2" s="4"/>
      <c r="B2" s="5"/>
      <c r="C2" s="5"/>
      <c r="D2" s="346" t="s">
        <v>2</v>
      </c>
      <c r="E2" s="347"/>
      <c r="F2" s="347"/>
      <c r="G2" s="347"/>
      <c r="H2" s="347"/>
      <c r="I2" s="347"/>
      <c r="J2" s="347"/>
      <c r="K2" s="347"/>
      <c r="L2" s="5"/>
      <c r="M2" s="5"/>
      <c r="N2" s="5"/>
      <c r="O2" s="5"/>
      <c r="P2" s="5"/>
    </row>
    <row r="3" spans="1:16" ht="13.7" customHeight="1">
      <c r="A3" s="4"/>
      <c r="B3" s="5"/>
      <c r="C3" s="5"/>
      <c r="D3" s="5"/>
      <c r="E3" s="5"/>
      <c r="F3" s="5"/>
      <c r="G3" s="7"/>
      <c r="H3" s="7"/>
      <c r="I3" s="7"/>
      <c r="J3" s="7"/>
      <c r="K3" s="7"/>
      <c r="L3" s="5"/>
      <c r="M3" s="5"/>
      <c r="N3" s="5"/>
      <c r="O3" s="5"/>
      <c r="P3" s="5"/>
    </row>
    <row r="4" spans="1:16" ht="13.7" customHeight="1">
      <c r="A4" s="4"/>
      <c r="B4" s="348" t="s">
        <v>213</v>
      </c>
      <c r="C4" s="349"/>
      <c r="D4" s="349"/>
      <c r="E4" s="5"/>
      <c r="F4" s="5"/>
      <c r="G4" s="7"/>
      <c r="H4" s="7"/>
      <c r="I4" s="7"/>
      <c r="J4" s="313" t="s">
        <v>214</v>
      </c>
      <c r="K4" s="314"/>
      <c r="L4" s="5"/>
      <c r="M4" s="5"/>
      <c r="N4" s="5"/>
      <c r="O4" s="5"/>
      <c r="P4" s="5"/>
    </row>
    <row r="5" spans="1:16" ht="13.7" customHeight="1">
      <c r="A5" s="4"/>
      <c r="B5" s="84"/>
      <c r="C5" s="84"/>
      <c r="D5" s="84"/>
      <c r="E5" s="5"/>
      <c r="F5" s="5"/>
      <c r="G5" s="7"/>
      <c r="H5" s="7"/>
      <c r="I5" s="7"/>
      <c r="J5" s="32"/>
      <c r="K5" s="32"/>
      <c r="L5" s="5"/>
      <c r="M5" s="5"/>
      <c r="N5" s="5"/>
      <c r="O5" s="5"/>
      <c r="P5" s="5"/>
    </row>
    <row r="6" spans="1:16" ht="18.75" customHeight="1">
      <c r="A6" s="4"/>
      <c r="B6" s="369" t="s">
        <v>59</v>
      </c>
      <c r="C6" s="370"/>
      <c r="D6" s="370"/>
      <c r="E6" s="370"/>
      <c r="F6" s="370"/>
      <c r="G6" s="350"/>
      <c r="H6" s="350"/>
      <c r="I6" s="350"/>
      <c r="J6" s="350"/>
      <c r="K6" s="350"/>
      <c r="L6" s="5"/>
      <c r="M6" s="5"/>
      <c r="N6" s="5"/>
      <c r="O6" s="5"/>
      <c r="P6" s="5"/>
    </row>
    <row r="7" spans="1:16" ht="13.7" customHeight="1">
      <c r="A7" s="4"/>
      <c r="B7" s="84"/>
      <c r="C7" s="84"/>
      <c r="D7" s="84"/>
      <c r="E7" s="5"/>
      <c r="F7" s="5"/>
      <c r="G7" s="7"/>
      <c r="H7" s="7"/>
      <c r="I7" s="7"/>
      <c r="J7" s="32"/>
      <c r="K7" s="32"/>
      <c r="L7" s="5"/>
      <c r="M7" s="5"/>
      <c r="N7" s="5"/>
      <c r="O7" s="5"/>
      <c r="P7" s="5"/>
    </row>
    <row r="8" spans="1:16" ht="12.75" customHeight="1">
      <c r="A8" s="4"/>
      <c r="B8" s="34">
        <v>1.1299999999999999</v>
      </c>
      <c r="C8" s="319" t="s">
        <v>53</v>
      </c>
      <c r="D8" s="319"/>
      <c r="E8" s="319"/>
      <c r="F8" s="319"/>
      <c r="G8" s="319"/>
      <c r="H8" s="319"/>
      <c r="I8" s="319"/>
      <c r="J8" s="319"/>
      <c r="K8" s="319"/>
      <c r="L8" s="30"/>
      <c r="M8" s="30"/>
      <c r="N8" s="30"/>
      <c r="O8" s="30"/>
      <c r="P8" s="30"/>
    </row>
    <row r="9" spans="1:16" ht="13.7" customHeight="1">
      <c r="A9" s="4"/>
      <c r="B9" s="86"/>
      <c r="C9" s="82"/>
      <c r="D9" s="82"/>
      <c r="E9" s="82"/>
      <c r="F9" s="82"/>
      <c r="G9" s="82"/>
      <c r="H9" s="82"/>
      <c r="I9" s="82"/>
      <c r="J9" s="82"/>
      <c r="K9" s="82"/>
      <c r="L9" s="82"/>
      <c r="M9" s="5"/>
      <c r="N9" s="5"/>
      <c r="O9" s="5"/>
      <c r="P9" s="5"/>
    </row>
    <row r="10" spans="1:16" ht="13.7" customHeight="1">
      <c r="A10" s="4"/>
      <c r="B10" s="86"/>
      <c r="C10" s="35"/>
      <c r="D10" s="85"/>
      <c r="E10" s="85"/>
      <c r="F10" s="85"/>
      <c r="G10" s="85"/>
      <c r="H10" s="85"/>
      <c r="I10" s="85"/>
      <c r="J10" s="85"/>
      <c r="K10" s="85"/>
      <c r="L10" s="70"/>
      <c r="M10" s="5"/>
      <c r="N10" s="5"/>
      <c r="O10" s="5"/>
      <c r="P10" s="5"/>
    </row>
    <row r="11" spans="1:16" ht="18.75" customHeight="1">
      <c r="A11" s="4"/>
      <c r="B11" s="369" t="s">
        <v>60</v>
      </c>
      <c r="C11" s="369"/>
      <c r="D11" s="369"/>
      <c r="E11" s="369"/>
      <c r="F11" s="369"/>
      <c r="G11" s="369"/>
      <c r="H11" s="369"/>
      <c r="I11" s="369"/>
      <c r="J11" s="369"/>
      <c r="K11" s="369"/>
      <c r="L11" s="5"/>
      <c r="M11" s="5"/>
      <c r="N11" s="5"/>
      <c r="O11" s="5"/>
      <c r="P11" s="5"/>
    </row>
    <row r="12" spans="1:16" ht="13.7" customHeight="1">
      <c r="A12" s="4"/>
      <c r="B12" s="5"/>
      <c r="C12" s="179"/>
      <c r="D12" s="5"/>
      <c r="E12" s="5"/>
      <c r="F12" s="5"/>
      <c r="G12" s="5"/>
      <c r="H12" s="5"/>
      <c r="I12" s="5"/>
      <c r="J12" s="5"/>
      <c r="K12" s="5"/>
      <c r="L12" s="5"/>
      <c r="M12" s="5"/>
      <c r="N12" s="5"/>
      <c r="O12" s="5"/>
      <c r="P12" s="5"/>
    </row>
    <row r="13" spans="1:16" ht="15.75" customHeight="1">
      <c r="A13" s="4"/>
      <c r="B13" s="86"/>
      <c r="C13" s="322" t="s">
        <v>143</v>
      </c>
      <c r="D13" s="323"/>
      <c r="E13" s="323"/>
      <c r="F13" s="323"/>
      <c r="G13" s="323"/>
      <c r="H13" s="323"/>
      <c r="I13" s="323"/>
      <c r="J13" s="323"/>
      <c r="K13" s="85"/>
      <c r="L13" s="205"/>
      <c r="M13" s="5"/>
      <c r="N13" s="5"/>
      <c r="O13" s="5"/>
      <c r="P13" s="5"/>
    </row>
    <row r="14" spans="1:16" ht="13.7" customHeight="1">
      <c r="A14" s="4"/>
      <c r="B14" s="5"/>
      <c r="C14" s="205"/>
      <c r="D14" s="205"/>
      <c r="E14" s="205"/>
      <c r="F14" s="205"/>
      <c r="G14" s="205"/>
      <c r="H14" s="205"/>
      <c r="I14" s="5"/>
      <c r="J14" s="5"/>
      <c r="K14" s="5"/>
      <c r="L14" s="5"/>
      <c r="M14" s="5"/>
      <c r="N14" s="5"/>
      <c r="O14" s="5"/>
      <c r="P14" s="5"/>
    </row>
    <row r="15" spans="1:16" ht="25.5" customHeight="1">
      <c r="A15" s="4"/>
      <c r="B15" s="5"/>
      <c r="C15" s="386" t="s">
        <v>144</v>
      </c>
      <c r="D15" s="386"/>
      <c r="E15" s="387">
        <f>'Rta_1.12'!Q32*(1-'Rta_1.12'!D19/1000)^5</f>
        <v>1220117.5383257472</v>
      </c>
      <c r="F15" s="387"/>
      <c r="G15" s="169"/>
      <c r="H15" s="5"/>
      <c r="I15" s="5"/>
      <c r="J15" s="5"/>
      <c r="K15" s="5"/>
      <c r="L15" s="5"/>
      <c r="M15" s="5"/>
      <c r="N15" s="5"/>
      <c r="O15" s="5"/>
      <c r="P15" s="5"/>
    </row>
    <row r="16" spans="1:16" ht="13.7" customHeight="1">
      <c r="A16" s="4"/>
      <c r="B16" s="5"/>
      <c r="C16" s="5"/>
      <c r="D16" s="69"/>
      <c r="E16" s="173"/>
      <c r="F16" s="29"/>
      <c r="G16" s="29"/>
      <c r="H16" s="169"/>
      <c r="I16" s="5"/>
      <c r="J16" s="5"/>
      <c r="K16" s="5"/>
      <c r="L16" s="5"/>
      <c r="M16" s="5"/>
      <c r="N16" s="5"/>
      <c r="O16" s="5"/>
      <c r="P16" s="5"/>
    </row>
    <row r="17" spans="1:18" ht="13.7" customHeight="1">
      <c r="A17" s="4"/>
      <c r="B17" s="5"/>
      <c r="C17" s="205"/>
      <c r="D17" s="205"/>
      <c r="E17" s="205"/>
      <c r="F17" s="205"/>
      <c r="G17" s="205"/>
      <c r="H17" s="205"/>
      <c r="I17" s="5"/>
      <c r="J17" s="5"/>
      <c r="K17" s="5"/>
      <c r="L17" s="5"/>
      <c r="M17" s="5"/>
      <c r="N17" s="5"/>
      <c r="O17" s="5"/>
      <c r="P17" s="5"/>
    </row>
    <row r="18" spans="1:18" s="292" customFormat="1" ht="17.45" customHeight="1">
      <c r="A18" s="291"/>
      <c r="B18" s="309" t="s">
        <v>58</v>
      </c>
      <c r="C18" s="309"/>
      <c r="D18" s="309"/>
      <c r="E18" s="309"/>
      <c r="F18" s="309"/>
      <c r="G18" s="351" t="s">
        <v>12</v>
      </c>
      <c r="H18" s="351"/>
      <c r="I18" s="351"/>
      <c r="J18" s="351"/>
      <c r="K18" s="351"/>
      <c r="L18" s="1"/>
      <c r="M18" s="1"/>
      <c r="N18" s="1"/>
      <c r="O18" s="1"/>
      <c r="P18" s="1"/>
      <c r="Q18" s="1"/>
      <c r="R18" s="1"/>
    </row>
  </sheetData>
  <mergeCells count="12">
    <mergeCell ref="C8:K8"/>
    <mergeCell ref="D2:K2"/>
    <mergeCell ref="B4:D4"/>
    <mergeCell ref="J4:K4"/>
    <mergeCell ref="B6:F6"/>
    <mergeCell ref="G6:K6"/>
    <mergeCell ref="B11:K11"/>
    <mergeCell ref="B18:F18"/>
    <mergeCell ref="G18:K18"/>
    <mergeCell ref="C15:D15"/>
    <mergeCell ref="E15:F15"/>
    <mergeCell ref="C13:J13"/>
  </mergeCells>
  <hyperlinks>
    <hyperlink ref="B4" location="'Ejercicios'!R1C1" display="Volver a ejercicios" xr:uid="{00000000-0004-0000-0C00-000000000000}"/>
    <hyperlink ref="J4" location="'Índice'!R1C1" display="Volver al índice" xr:uid="{00000000-0004-0000-0C00-000001000000}"/>
    <hyperlink ref="B4:D4" location="Ejercicios!A1" display="Volver a ejercicios" xr:uid="{F848B7DF-B7BA-4190-BE34-2CFA4E1A9D67}"/>
    <hyperlink ref="J4:K4" location="Índice!A1" display="Volver al índice" xr:uid="{136940B9-1544-48F0-99BD-CD0B1F58FCE5}"/>
  </hyperlinks>
  <pageMargins left="0.75" right="0.75" top="1" bottom="1" header="0.5" footer="0.5"/>
  <pageSetup scale="96" orientation="landscape"/>
  <headerFooter>
    <oddFooter>&amp;R&amp;"Arial,Regular"&amp;10&amp;K000000Rta_1.13</oddFooter>
  </headerFooter>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M35"/>
  <sheetViews>
    <sheetView showGridLines="0" zoomScaleNormal="100" workbookViewId="0">
      <selection activeCell="M20" sqref="M20"/>
    </sheetView>
  </sheetViews>
  <sheetFormatPr baseColWidth="10" defaultColWidth="9.140625" defaultRowHeight="12.75" customHeight="1"/>
  <cols>
    <col min="1" max="1" width="9.140625" style="1" customWidth="1"/>
    <col min="2" max="2" width="5.42578125" style="1" customWidth="1"/>
    <col min="3" max="3" width="14.42578125" style="1" customWidth="1"/>
    <col min="4" max="4" width="12.42578125" style="1" customWidth="1"/>
    <col min="5" max="5" width="13.42578125" style="1" customWidth="1"/>
    <col min="6" max="6" width="5.42578125" style="1" customWidth="1"/>
    <col min="7" max="12" width="9.140625" style="1" customWidth="1"/>
    <col min="13" max="13" width="26.85546875" style="282" customWidth="1"/>
    <col min="14" max="14" width="9.140625" style="1" customWidth="1"/>
    <col min="15" max="16384" width="9.140625" style="1"/>
  </cols>
  <sheetData>
    <row r="1" spans="1:13" ht="12.75" customHeight="1">
      <c r="A1" s="28"/>
      <c r="B1" s="3"/>
      <c r="C1" s="3"/>
      <c r="D1" s="3"/>
      <c r="E1" s="3"/>
      <c r="F1" s="3"/>
      <c r="G1" s="3"/>
      <c r="H1" s="3"/>
      <c r="I1" s="3"/>
      <c r="J1" s="3"/>
      <c r="K1" s="3"/>
      <c r="L1" s="3"/>
      <c r="M1" s="5"/>
    </row>
    <row r="2" spans="1:13" ht="12.75" customHeight="1">
      <c r="A2" s="4"/>
      <c r="B2" s="5"/>
      <c r="C2" s="5"/>
      <c r="D2" s="346" t="s">
        <v>2</v>
      </c>
      <c r="E2" s="347"/>
      <c r="F2" s="347"/>
      <c r="G2" s="347"/>
      <c r="H2" s="347"/>
      <c r="I2" s="347"/>
      <c r="J2" s="347"/>
      <c r="K2" s="347"/>
      <c r="L2" s="5"/>
      <c r="M2" s="5"/>
    </row>
    <row r="3" spans="1:13" ht="12.75" customHeight="1">
      <c r="A3" s="4"/>
      <c r="B3" s="5"/>
      <c r="C3" s="5"/>
      <c r="D3" s="5"/>
      <c r="E3" s="5"/>
      <c r="F3" s="5"/>
      <c r="G3" s="7"/>
      <c r="H3" s="7"/>
      <c r="I3" s="7"/>
      <c r="J3" s="7"/>
      <c r="K3" s="7"/>
      <c r="L3" s="5"/>
      <c r="M3" s="5"/>
    </row>
    <row r="4" spans="1:13" ht="12.75" customHeight="1">
      <c r="A4" s="4"/>
      <c r="B4" s="348" t="s">
        <v>213</v>
      </c>
      <c r="C4" s="349"/>
      <c r="D4" s="349"/>
      <c r="E4" s="5"/>
      <c r="F4" s="5"/>
      <c r="G4" s="7"/>
      <c r="H4" s="7"/>
      <c r="I4" s="7"/>
      <c r="J4" s="313" t="s">
        <v>214</v>
      </c>
      <c r="K4" s="314"/>
      <c r="L4" s="5"/>
      <c r="M4" s="5"/>
    </row>
    <row r="5" spans="1:13" ht="12.75" customHeight="1">
      <c r="A5" s="4"/>
      <c r="B5" s="84"/>
      <c r="C5" s="84"/>
      <c r="D5" s="84"/>
      <c r="E5" s="5"/>
      <c r="F5" s="5"/>
      <c r="G5" s="7"/>
      <c r="H5" s="7"/>
      <c r="I5" s="7"/>
      <c r="J5" s="32"/>
      <c r="K5" s="32"/>
      <c r="L5" s="5"/>
      <c r="M5" s="5"/>
    </row>
    <row r="6" spans="1:13" ht="12.75" customHeight="1">
      <c r="A6" s="4"/>
      <c r="B6" s="84"/>
      <c r="C6" s="84"/>
      <c r="D6" s="84"/>
      <c r="E6" s="5"/>
      <c r="F6" s="5"/>
      <c r="G6" s="7"/>
      <c r="H6" s="7"/>
      <c r="I6" s="7"/>
      <c r="J6" s="32"/>
      <c r="K6" s="32"/>
      <c r="L6" s="5"/>
      <c r="M6" s="5"/>
    </row>
    <row r="7" spans="1:13" ht="18.75" customHeight="1">
      <c r="A7" s="4"/>
      <c r="B7" s="369" t="s">
        <v>59</v>
      </c>
      <c r="C7" s="370"/>
      <c r="D7" s="370"/>
      <c r="E7" s="370"/>
      <c r="F7" s="370"/>
      <c r="G7" s="350"/>
      <c r="H7" s="350"/>
      <c r="I7" s="350"/>
      <c r="J7" s="350"/>
      <c r="K7" s="350"/>
      <c r="L7" s="5"/>
      <c r="M7" s="5"/>
    </row>
    <row r="8" spans="1:13" ht="12.75" customHeight="1">
      <c r="A8" s="4"/>
      <c r="B8" s="84"/>
      <c r="C8" s="84"/>
      <c r="D8" s="84"/>
      <c r="E8" s="5"/>
      <c r="F8" s="5"/>
      <c r="G8" s="7"/>
      <c r="H8" s="7"/>
      <c r="I8" s="7"/>
      <c r="J8" s="32"/>
      <c r="K8" s="32"/>
      <c r="L8" s="5"/>
      <c r="M8" s="5"/>
    </row>
    <row r="9" spans="1:13" ht="12.75" customHeight="1">
      <c r="A9" s="4"/>
      <c r="B9" s="79">
        <v>1.1399999999999999</v>
      </c>
      <c r="C9" s="322" t="s">
        <v>54</v>
      </c>
      <c r="D9" s="323"/>
      <c r="E9" s="323"/>
      <c r="F9" s="323"/>
      <c r="G9" s="323"/>
      <c r="H9" s="323"/>
      <c r="I9" s="323"/>
      <c r="J9" s="323"/>
      <c r="K9" s="323"/>
      <c r="L9" s="133"/>
      <c r="M9" s="133"/>
    </row>
    <row r="10" spans="1:13" ht="12.75" customHeight="1">
      <c r="A10" s="4"/>
      <c r="B10" s="86"/>
      <c r="C10" s="323"/>
      <c r="D10" s="323"/>
      <c r="E10" s="323"/>
      <c r="F10" s="323"/>
      <c r="G10" s="323"/>
      <c r="H10" s="323"/>
      <c r="I10" s="323"/>
      <c r="J10" s="323"/>
      <c r="K10" s="323"/>
      <c r="L10" s="5"/>
      <c r="M10" s="5"/>
    </row>
    <row r="11" spans="1:13" ht="12.75" customHeight="1">
      <c r="A11" s="4"/>
      <c r="B11" s="86"/>
      <c r="C11" s="35"/>
      <c r="D11" s="177"/>
      <c r="E11" s="177"/>
      <c r="F11" s="177"/>
      <c r="G11" s="177"/>
      <c r="H11" s="177"/>
      <c r="I11" s="177"/>
      <c r="J11" s="177"/>
      <c r="K11" s="177"/>
      <c r="L11" s="5"/>
      <c r="M11" s="5"/>
    </row>
    <row r="12" spans="1:13" ht="18.75" customHeight="1">
      <c r="A12" s="4"/>
      <c r="B12" s="369" t="s">
        <v>60</v>
      </c>
      <c r="C12" s="369"/>
      <c r="D12" s="369"/>
      <c r="E12" s="369"/>
      <c r="F12" s="369"/>
      <c r="G12" s="369"/>
      <c r="H12" s="369"/>
      <c r="I12" s="369"/>
      <c r="J12" s="369"/>
      <c r="K12" s="369"/>
      <c r="L12" s="5"/>
      <c r="M12" s="5"/>
    </row>
    <row r="13" spans="1:13" ht="12.75" customHeight="1">
      <c r="A13" s="4"/>
      <c r="B13" s="5"/>
      <c r="C13" s="179"/>
      <c r="D13" s="5"/>
      <c r="E13" s="5"/>
      <c r="F13" s="5"/>
      <c r="G13" s="5"/>
      <c r="H13" s="5"/>
      <c r="I13" s="5"/>
      <c r="J13" s="5"/>
      <c r="K13" s="5"/>
      <c r="L13" s="5"/>
      <c r="M13" s="5"/>
    </row>
    <row r="14" spans="1:13" ht="12.75" customHeight="1">
      <c r="A14" s="4"/>
      <c r="B14" s="181"/>
      <c r="C14" s="311" t="s">
        <v>145</v>
      </c>
      <c r="D14" s="321"/>
      <c r="E14" s="321"/>
      <c r="F14" s="321"/>
      <c r="G14" s="321"/>
      <c r="H14" s="5"/>
      <c r="I14" s="5"/>
      <c r="J14" s="5"/>
      <c r="K14" s="5"/>
      <c r="L14" s="5"/>
      <c r="M14" s="5"/>
    </row>
    <row r="15" spans="1:13" ht="12.75" customHeight="1">
      <c r="A15" s="4"/>
      <c r="B15" s="5"/>
      <c r="C15" s="321"/>
      <c r="D15" s="321"/>
      <c r="E15" s="321"/>
      <c r="F15" s="321"/>
      <c r="G15" s="321"/>
      <c r="H15" s="5"/>
      <c r="I15" s="5"/>
      <c r="J15" s="5"/>
      <c r="K15" s="5"/>
      <c r="L15" s="5"/>
      <c r="M15" s="5"/>
    </row>
    <row r="16" spans="1:13" ht="12.75" customHeight="1">
      <c r="A16" s="4"/>
      <c r="B16" s="5"/>
      <c r="C16" s="246"/>
      <c r="D16" s="247"/>
      <c r="E16" s="36"/>
      <c r="F16" s="24"/>
      <c r="G16" s="36"/>
      <c r="H16" s="5"/>
      <c r="I16" s="5"/>
      <c r="J16" s="5"/>
      <c r="K16" s="5"/>
      <c r="L16" s="5"/>
      <c r="M16" s="5"/>
    </row>
    <row r="17" spans="1:13" ht="12.75" customHeight="1">
      <c r="A17" s="4"/>
      <c r="B17" s="5"/>
      <c r="C17" s="36"/>
      <c r="D17" s="36"/>
      <c r="E17" s="36"/>
      <c r="F17"/>
      <c r="G17" s="36"/>
      <c r="H17" s="5"/>
      <c r="I17" s="5"/>
      <c r="J17" s="5"/>
      <c r="K17" s="5"/>
      <c r="L17" s="5"/>
      <c r="M17" s="5"/>
    </row>
    <row r="18" spans="1:13" ht="12.75" customHeight="1">
      <c r="A18" s="4"/>
      <c r="B18" s="5"/>
      <c r="C18" s="36"/>
      <c r="D18" s="36"/>
      <c r="E18" s="36"/>
      <c r="F18"/>
      <c r="G18" s="36"/>
      <c r="H18" s="5"/>
      <c r="I18" s="5"/>
      <c r="J18" s="5"/>
      <c r="K18" s="5"/>
      <c r="L18" s="5"/>
      <c r="M18" s="5"/>
    </row>
    <row r="19" spans="1:13" ht="12.75" customHeight="1">
      <c r="A19" s="4"/>
      <c r="B19" s="5"/>
      <c r="C19" s="43"/>
      <c r="D19" s="36"/>
      <c r="E19" s="36"/>
      <c r="F19" s="36"/>
      <c r="G19" s="36"/>
      <c r="H19" s="5"/>
      <c r="I19" s="5"/>
      <c r="J19" s="5"/>
      <c r="K19" s="5"/>
      <c r="L19" s="5"/>
      <c r="M19" s="5"/>
    </row>
    <row r="20" spans="1:13" ht="12.75" customHeight="1">
      <c r="A20" s="4"/>
      <c r="B20" s="5"/>
      <c r="C20" s="36"/>
      <c r="D20" s="36"/>
      <c r="E20" s="36"/>
      <c r="F20" s="36"/>
      <c r="G20" s="5"/>
      <c r="H20" s="5"/>
      <c r="I20"/>
      <c r="J20" s="5"/>
      <c r="K20" s="5"/>
      <c r="L20" s="5"/>
      <c r="M20" s="5"/>
    </row>
    <row r="21" spans="1:13" ht="12.75" customHeight="1">
      <c r="A21" s="4"/>
      <c r="B21" s="5"/>
      <c r="C21" s="76"/>
      <c r="D21" s="248"/>
      <c r="E21" s="76"/>
      <c r="F21" s="76"/>
      <c r="G21" s="76"/>
      <c r="H21" s="5"/>
      <c r="I21" s="5"/>
      <c r="J21" s="5"/>
      <c r="K21" s="5"/>
      <c r="L21" s="5"/>
      <c r="M21" s="5"/>
    </row>
    <row r="22" spans="1:13" ht="12.75" customHeight="1">
      <c r="A22" s="4"/>
      <c r="B22" s="5"/>
      <c r="C22" s="76"/>
      <c r="D22" s="248"/>
      <c r="E22" s="76"/>
      <c r="F22" s="76"/>
      <c r="G22" s="76"/>
      <c r="H22" s="5"/>
      <c r="I22" s="5"/>
      <c r="J22" s="5"/>
      <c r="K22" s="5"/>
      <c r="L22" s="5"/>
      <c r="M22" s="5"/>
    </row>
    <row r="23" spans="1:13" ht="12.75" customHeight="1">
      <c r="A23" s="4"/>
      <c r="B23" s="5"/>
      <c r="C23" s="161" t="s">
        <v>146</v>
      </c>
      <c r="D23" s="76"/>
      <c r="E23" s="76"/>
      <c r="F23" s="76"/>
      <c r="G23" s="76"/>
      <c r="H23" s="5"/>
      <c r="I23" s="5"/>
      <c r="J23" s="5"/>
      <c r="K23" s="5"/>
      <c r="L23" s="5"/>
      <c r="M23" s="5"/>
    </row>
    <row r="24" spans="1:13" ht="12.75" customHeight="1">
      <c r="A24" s="4"/>
      <c r="B24" s="5"/>
      <c r="C24" s="24"/>
      <c r="D24" s="248"/>
      <c r="E24" s="76"/>
      <c r="F24" s="76"/>
      <c r="G24" s="76"/>
      <c r="H24" s="5"/>
      <c r="I24" s="5"/>
      <c r="J24" s="5"/>
      <c r="K24" s="5"/>
      <c r="L24" s="5"/>
      <c r="M24" s="5"/>
    </row>
    <row r="25" spans="1:13" ht="12.75" customHeight="1">
      <c r="A25" s="4"/>
      <c r="B25" s="5"/>
      <c r="C25" s="75"/>
      <c r="D25" s="247"/>
      <c r="E25" s="36"/>
      <c r="F25" s="76"/>
      <c r="G25" s="76"/>
      <c r="H25" s="5"/>
      <c r="I25" s="5"/>
      <c r="J25" s="5"/>
      <c r="K25" s="5"/>
      <c r="L25" s="5"/>
      <c r="M25" s="5"/>
    </row>
    <row r="26" spans="1:13" ht="12.75" customHeight="1">
      <c r="A26" s="4"/>
      <c r="B26" s="5"/>
      <c r="C26" s="75"/>
      <c r="D26" s="247"/>
      <c r="E26" s="36"/>
      <c r="F26" s="76"/>
      <c r="G26" s="76"/>
      <c r="H26" s="5"/>
      <c r="I26" s="5"/>
      <c r="J26" s="5"/>
      <c r="K26" s="5"/>
      <c r="L26" s="5"/>
      <c r="M26" s="5"/>
    </row>
    <row r="27" spans="1:13" ht="12.75" customHeight="1">
      <c r="A27" s="4"/>
      <c r="B27" s="5"/>
      <c r="C27" s="161" t="s">
        <v>147</v>
      </c>
      <c r="D27" s="248"/>
      <c r="E27" s="76"/>
      <c r="F27" s="76"/>
      <c r="G27" s="76"/>
      <c r="H27" s="5"/>
      <c r="I27" s="5"/>
      <c r="J27" s="5"/>
      <c r="K27" s="5"/>
      <c r="L27" s="5"/>
      <c r="M27" s="5"/>
    </row>
    <row r="28" spans="1:13" ht="12.75" customHeight="1">
      <c r="A28" s="4"/>
      <c r="B28" s="5"/>
      <c r="C28" s="249"/>
      <c r="D28" s="248"/>
      <c r="E28" s="76"/>
      <c r="F28" s="76"/>
      <c r="G28" s="76"/>
      <c r="H28" s="5"/>
      <c r="I28" s="5"/>
      <c r="J28" s="5"/>
      <c r="K28" s="5"/>
      <c r="L28" s="5"/>
      <c r="M28" s="5"/>
    </row>
    <row r="29" spans="1:13" ht="12.75" customHeight="1">
      <c r="A29" s="4"/>
      <c r="B29" s="5"/>
      <c r="C29" s="161" t="s">
        <v>148</v>
      </c>
      <c r="D29" s="248"/>
      <c r="E29" s="76"/>
      <c r="F29" s="76"/>
      <c r="G29" s="76"/>
      <c r="H29" s="5"/>
      <c r="I29" s="5"/>
      <c r="J29" s="5"/>
      <c r="K29" s="5"/>
      <c r="L29" s="5"/>
      <c r="M29" s="5"/>
    </row>
    <row r="30" spans="1:13" ht="12.75" customHeight="1">
      <c r="A30" s="4"/>
      <c r="B30" s="5"/>
      <c r="C30" s="24"/>
      <c r="D30" s="43"/>
      <c r="E30" s="77"/>
      <c r="F30" s="77"/>
      <c r="G30" s="77"/>
      <c r="H30" s="5"/>
      <c r="I30" s="5"/>
      <c r="J30" s="5"/>
      <c r="K30" s="5"/>
      <c r="L30" s="5"/>
      <c r="M30" s="5"/>
    </row>
    <row r="31" spans="1:13" ht="12.75" customHeight="1">
      <c r="A31" s="4"/>
      <c r="B31" s="5"/>
      <c r="C31"/>
      <c r="D31" s="43"/>
      <c r="E31" s="77"/>
      <c r="F31" s="77"/>
      <c r="G31" s="5"/>
      <c r="H31" s="5"/>
      <c r="I31" s="5"/>
      <c r="J31" s="5"/>
      <c r="K31" s="5"/>
      <c r="L31" s="5"/>
      <c r="M31" s="5"/>
    </row>
    <row r="32" spans="1:13" ht="12.75" customHeight="1">
      <c r="A32" s="4"/>
      <c r="B32" s="5"/>
      <c r="C32" s="43"/>
      <c r="D32" s="43"/>
      <c r="E32" s="77"/>
      <c r="F32" s="77"/>
      <c r="G32" s="77"/>
      <c r="H32" s="5"/>
      <c r="I32" s="5"/>
      <c r="J32" s="5"/>
      <c r="K32" s="5"/>
      <c r="L32" s="5"/>
      <c r="M32" s="5"/>
    </row>
    <row r="33" spans="1:13" ht="12.75" customHeight="1">
      <c r="A33" s="4"/>
      <c r="B33" s="5"/>
      <c r="C33"/>
      <c r="D33" s="43"/>
      <c r="E33" s="77"/>
      <c r="F33" s="77"/>
      <c r="G33" s="77"/>
      <c r="H33" s="5"/>
      <c r="I33" s="5"/>
      <c r="J33" s="5"/>
      <c r="K33" s="5"/>
      <c r="L33" s="5"/>
      <c r="M33" s="5"/>
    </row>
    <row r="34" spans="1:13" ht="15.75" customHeight="1">
      <c r="A34" s="4"/>
      <c r="B34" s="191"/>
      <c r="C34" s="250"/>
      <c r="D34" s="77"/>
      <c r="E34" s="77"/>
      <c r="F34" s="77"/>
      <c r="G34" s="5"/>
      <c r="H34" s="5"/>
      <c r="I34" s="5"/>
      <c r="J34" s="5"/>
      <c r="K34" s="5"/>
      <c r="L34" s="5"/>
      <c r="M34" s="5"/>
    </row>
    <row r="35" spans="1:13" s="282" customFormat="1" ht="15.75" customHeight="1">
      <c r="A35" s="5"/>
      <c r="B35" s="309" t="s">
        <v>58</v>
      </c>
      <c r="C35" s="310"/>
      <c r="D35" s="310"/>
      <c r="E35" s="310"/>
      <c r="F35" s="310"/>
      <c r="G35" s="351" t="s">
        <v>12</v>
      </c>
      <c r="H35" s="352"/>
      <c r="I35" s="352"/>
      <c r="J35" s="352"/>
      <c r="K35" s="352"/>
      <c r="L35" s="5"/>
      <c r="M35" s="5"/>
    </row>
  </sheetData>
  <mergeCells count="10">
    <mergeCell ref="C14:G15"/>
    <mergeCell ref="C9:K10"/>
    <mergeCell ref="B35:F35"/>
    <mergeCell ref="G35:K35"/>
    <mergeCell ref="B12:K12"/>
    <mergeCell ref="D2:K2"/>
    <mergeCell ref="B4:D4"/>
    <mergeCell ref="J4:K4"/>
    <mergeCell ref="B7:F7"/>
    <mergeCell ref="G7:K7"/>
  </mergeCells>
  <hyperlinks>
    <hyperlink ref="B4" location="'Ejercicios'!R1C1" display="Volver a ejercicios" xr:uid="{00000000-0004-0000-0D00-000000000000}"/>
    <hyperlink ref="J4" location="'Índice'!R1C1" display="Volver al índice" xr:uid="{00000000-0004-0000-0D00-000001000000}"/>
    <hyperlink ref="B4:D4" location="Ejercicios!A1" display="Volver a ejercicios" xr:uid="{E3A78215-1261-4CEA-A36D-50B7D1C3DD38}"/>
    <hyperlink ref="J4:K4" location="Índice!A1" display="Volver al índice" xr:uid="{46FFBE67-88E1-4771-82CC-2EBD9D78E430}"/>
  </hyperlinks>
  <pageMargins left="0.75" right="0.75" top="1" bottom="1" header="0.5" footer="0.5"/>
  <pageSetup scale="70" orientation="portrait" r:id="rId1"/>
  <headerFooter>
    <oddFooter>&amp;R&amp;"Arial,Regular"&amp;10&amp;K000000Rta_1.14</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64D158-B0E2-4D50-962F-977940B89B69}">
  <sheetPr>
    <pageSetUpPr fitToPage="1"/>
  </sheetPr>
  <dimension ref="A1:M19"/>
  <sheetViews>
    <sheetView showGridLines="0" workbookViewId="0">
      <selection activeCell="Q28" sqref="Q28"/>
    </sheetView>
  </sheetViews>
  <sheetFormatPr baseColWidth="10" defaultColWidth="9.140625" defaultRowHeight="12.75" customHeight="1"/>
  <cols>
    <col min="1" max="1" width="9.140625" style="1" customWidth="1"/>
    <col min="2" max="2" width="5.42578125" style="1" customWidth="1"/>
    <col min="3" max="3" width="14.42578125" style="1" customWidth="1"/>
    <col min="4" max="4" width="12.42578125" style="1" customWidth="1"/>
    <col min="5" max="5" width="13.42578125" style="1" customWidth="1"/>
    <col min="6" max="6" width="5.42578125" style="1" customWidth="1"/>
    <col min="7" max="12" width="9.140625" style="1" customWidth="1"/>
    <col min="13" max="13" width="25.140625" style="282" customWidth="1"/>
    <col min="14" max="14" width="9.140625" style="1" customWidth="1"/>
    <col min="15" max="16384" width="9.140625" style="1"/>
  </cols>
  <sheetData>
    <row r="1" spans="1:13" ht="12.75" customHeight="1">
      <c r="A1" s="28"/>
      <c r="B1" s="3"/>
      <c r="C1" s="3"/>
      <c r="D1" s="3"/>
      <c r="E1" s="3"/>
      <c r="F1" s="3"/>
      <c r="G1" s="3"/>
      <c r="H1" s="3"/>
      <c r="I1" s="3"/>
      <c r="J1" s="3"/>
      <c r="K1" s="3"/>
      <c r="L1" s="3"/>
      <c r="M1" s="5"/>
    </row>
    <row r="2" spans="1:13" ht="12.75" customHeight="1">
      <c r="A2" s="4"/>
      <c r="B2" s="5"/>
      <c r="C2" s="5"/>
      <c r="D2" s="346" t="s">
        <v>2</v>
      </c>
      <c r="E2" s="347"/>
      <c r="F2" s="347"/>
      <c r="G2" s="347"/>
      <c r="H2" s="347"/>
      <c r="I2" s="347"/>
      <c r="J2" s="347"/>
      <c r="K2" s="347"/>
      <c r="L2" s="5"/>
      <c r="M2" s="5"/>
    </row>
    <row r="3" spans="1:13" ht="12.75" customHeight="1">
      <c r="A3" s="4"/>
      <c r="B3" s="5"/>
      <c r="C3" s="5"/>
      <c r="D3" s="5"/>
      <c r="E3" s="5"/>
      <c r="F3" s="5"/>
      <c r="G3" s="7"/>
      <c r="H3" s="7"/>
      <c r="I3" s="7"/>
      <c r="J3" s="7"/>
      <c r="K3" s="7"/>
      <c r="L3" s="5"/>
      <c r="M3" s="5"/>
    </row>
    <row r="4" spans="1:13" ht="12.75" customHeight="1">
      <c r="A4" s="4"/>
      <c r="B4" s="348" t="s">
        <v>213</v>
      </c>
      <c r="C4" s="349"/>
      <c r="D4" s="349"/>
      <c r="E4" s="5"/>
      <c r="F4" s="5"/>
      <c r="G4" s="7"/>
      <c r="H4" s="7"/>
      <c r="I4" s="7"/>
      <c r="J4" s="313" t="s">
        <v>214</v>
      </c>
      <c r="K4" s="314"/>
      <c r="L4" s="5"/>
      <c r="M4" s="5"/>
    </row>
    <row r="5" spans="1:13" ht="12.75" customHeight="1">
      <c r="A5" s="4"/>
      <c r="B5" s="84"/>
      <c r="C5" s="84"/>
      <c r="D5" s="84"/>
      <c r="E5" s="5"/>
      <c r="F5" s="5"/>
      <c r="G5" s="7"/>
      <c r="H5" s="7"/>
      <c r="I5" s="7"/>
      <c r="J5" s="32"/>
      <c r="K5" s="32"/>
      <c r="L5" s="5"/>
      <c r="M5" s="5"/>
    </row>
    <row r="6" spans="1:13" ht="12.75" customHeight="1">
      <c r="A6" s="4"/>
      <c r="B6" s="84"/>
      <c r="C6" s="84"/>
      <c r="D6" s="84"/>
      <c r="E6" s="5"/>
      <c r="F6" s="5"/>
      <c r="G6" s="7"/>
      <c r="H6" s="7"/>
      <c r="I6" s="7"/>
      <c r="J6" s="32"/>
      <c r="K6" s="32"/>
      <c r="L6" s="5"/>
      <c r="M6" s="5"/>
    </row>
    <row r="7" spans="1:13" ht="18.75" customHeight="1">
      <c r="A7" s="4"/>
      <c r="B7" s="369" t="s">
        <v>59</v>
      </c>
      <c r="C7" s="370"/>
      <c r="D7" s="370"/>
      <c r="E7" s="370"/>
      <c r="F7" s="370"/>
      <c r="G7" s="350"/>
      <c r="H7" s="350"/>
      <c r="I7" s="350"/>
      <c r="J7" s="350"/>
      <c r="K7" s="350"/>
      <c r="L7" s="5"/>
      <c r="M7" s="5"/>
    </row>
    <row r="8" spans="1:13" ht="12.75" customHeight="1">
      <c r="A8" s="4"/>
      <c r="B8" s="84"/>
      <c r="C8" s="84"/>
      <c r="D8" s="84"/>
      <c r="E8" s="5"/>
      <c r="F8" s="5"/>
      <c r="G8" s="7"/>
      <c r="H8" s="7"/>
      <c r="I8" s="7"/>
      <c r="J8" s="32"/>
      <c r="K8" s="32"/>
      <c r="L8" s="5"/>
      <c r="M8" s="5"/>
    </row>
    <row r="9" spans="1:13" ht="12.75" customHeight="1">
      <c r="A9" s="4"/>
      <c r="B9" s="79">
        <v>1.1499999999999999</v>
      </c>
      <c r="C9" s="322" t="s">
        <v>57</v>
      </c>
      <c r="D9" s="323"/>
      <c r="E9" s="323"/>
      <c r="F9" s="323"/>
      <c r="G9" s="323"/>
      <c r="H9" s="323"/>
      <c r="I9" s="323"/>
      <c r="J9" s="323"/>
      <c r="K9" s="323"/>
      <c r="L9" s="133"/>
      <c r="M9" s="133"/>
    </row>
    <row r="10" spans="1:13" ht="12.75" customHeight="1">
      <c r="A10" s="4"/>
      <c r="B10" s="86"/>
      <c r="C10" s="323"/>
      <c r="D10" s="323"/>
      <c r="E10" s="323"/>
      <c r="F10" s="323"/>
      <c r="G10" s="323"/>
      <c r="H10" s="323"/>
      <c r="I10" s="323"/>
      <c r="J10" s="323"/>
      <c r="K10" s="323"/>
      <c r="L10" s="5"/>
      <c r="M10" s="5"/>
    </row>
    <row r="11" spans="1:13" ht="12.75" customHeight="1">
      <c r="A11" s="4"/>
      <c r="B11" s="86"/>
      <c r="C11" s="35"/>
      <c r="D11" s="177"/>
      <c r="E11" s="177"/>
      <c r="F11" s="177"/>
      <c r="G11" s="177"/>
      <c r="H11" s="177"/>
      <c r="I11" s="177"/>
      <c r="J11" s="177"/>
      <c r="K11" s="177"/>
      <c r="L11" s="5"/>
      <c r="M11" s="5"/>
    </row>
    <row r="12" spans="1:13" ht="18.75" customHeight="1">
      <c r="A12" s="4"/>
      <c r="B12" s="369" t="s">
        <v>60</v>
      </c>
      <c r="C12" s="369"/>
      <c r="D12" s="369"/>
      <c r="E12" s="369"/>
      <c r="F12" s="369"/>
      <c r="G12" s="369"/>
      <c r="H12" s="369"/>
      <c r="I12" s="369"/>
      <c r="J12" s="369"/>
      <c r="K12" s="369"/>
      <c r="L12" s="5"/>
      <c r="M12" s="5"/>
    </row>
    <row r="13" spans="1:13" ht="12.75" customHeight="1">
      <c r="A13" s="4"/>
      <c r="B13" s="5"/>
      <c r="C13" s="179"/>
      <c r="D13" s="5"/>
      <c r="E13" s="5"/>
      <c r="F13" s="5"/>
      <c r="G13" s="5"/>
      <c r="H13" s="5"/>
      <c r="I13" s="5"/>
      <c r="J13" s="5"/>
      <c r="K13" s="5"/>
      <c r="L13" s="5"/>
      <c r="M13" s="5"/>
    </row>
    <row r="14" spans="1:13" ht="12.75" customHeight="1">
      <c r="A14" s="4"/>
      <c r="B14" s="181"/>
      <c r="C14" s="318" t="s">
        <v>198</v>
      </c>
      <c r="D14" s="318"/>
      <c r="E14" s="318"/>
      <c r="F14" s="318"/>
      <c r="G14" s="318"/>
      <c r="H14" s="318"/>
      <c r="I14" s="318"/>
      <c r="J14" s="318"/>
      <c r="K14" s="5"/>
      <c r="L14" s="5"/>
      <c r="M14" s="5"/>
    </row>
    <row r="15" spans="1:13" ht="12.75" customHeight="1">
      <c r="A15" s="4"/>
      <c r="B15" s="5"/>
      <c r="C15" s="318"/>
      <c r="D15" s="318"/>
      <c r="E15" s="318"/>
      <c r="F15" s="318"/>
      <c r="G15" s="318"/>
      <c r="H15" s="318"/>
      <c r="I15" s="318"/>
      <c r="J15" s="318"/>
      <c r="K15" s="5"/>
      <c r="L15" s="5"/>
      <c r="M15" s="5"/>
    </row>
    <row r="16" spans="1:13" ht="12.75" customHeight="1">
      <c r="A16" s="4"/>
      <c r="B16" s="5"/>
      <c r="C16" s="318"/>
      <c r="D16" s="318"/>
      <c r="E16" s="318"/>
      <c r="F16" s="318"/>
      <c r="G16" s="318"/>
      <c r="H16" s="318"/>
      <c r="I16" s="318"/>
      <c r="J16" s="318"/>
      <c r="K16" s="5"/>
      <c r="L16" s="5"/>
      <c r="M16" s="5"/>
    </row>
    <row r="17" spans="1:13" ht="12.75" customHeight="1">
      <c r="A17" s="4"/>
      <c r="B17" s="5"/>
      <c r="C17" s="318"/>
      <c r="D17" s="318"/>
      <c r="E17" s="318"/>
      <c r="F17" s="318"/>
      <c r="G17" s="318"/>
      <c r="H17" s="318"/>
      <c r="I17" s="318"/>
      <c r="J17" s="318"/>
      <c r="K17" s="5"/>
      <c r="L17" s="5"/>
      <c r="M17" s="5"/>
    </row>
    <row r="18" spans="1:13" ht="12.75" customHeight="1">
      <c r="A18" s="4"/>
      <c r="B18" s="5"/>
      <c r="C18" s="36"/>
      <c r="D18" s="36"/>
      <c r="E18" s="36"/>
      <c r="F18"/>
      <c r="G18" s="36"/>
      <c r="H18" s="5"/>
      <c r="I18" s="5"/>
      <c r="J18" s="5"/>
      <c r="K18" s="5"/>
      <c r="L18" s="5"/>
      <c r="M18" s="5"/>
    </row>
    <row r="19" spans="1:13" s="282" customFormat="1" ht="15.75" customHeight="1">
      <c r="A19" s="5"/>
      <c r="B19" s="309" t="s">
        <v>58</v>
      </c>
      <c r="C19" s="310"/>
      <c r="D19" s="310"/>
      <c r="E19" s="310"/>
      <c r="F19" s="310"/>
      <c r="G19" s="351" t="s">
        <v>12</v>
      </c>
      <c r="H19" s="352"/>
      <c r="I19" s="352"/>
      <c r="J19" s="352"/>
      <c r="K19" s="352"/>
      <c r="L19" s="5"/>
      <c r="M19" s="5"/>
    </row>
  </sheetData>
  <mergeCells count="10">
    <mergeCell ref="D2:K2"/>
    <mergeCell ref="B4:D4"/>
    <mergeCell ref="J4:K4"/>
    <mergeCell ref="B7:F7"/>
    <mergeCell ref="G7:K7"/>
    <mergeCell ref="B19:F19"/>
    <mergeCell ref="G19:K19"/>
    <mergeCell ref="C14:J17"/>
    <mergeCell ref="B12:K12"/>
    <mergeCell ref="C9:K10"/>
  </mergeCells>
  <hyperlinks>
    <hyperlink ref="B4" location="'Ejercicios'!R1C1" display="Volver a ejercicios" xr:uid="{107B9908-A80C-48CB-88E2-4235F8988DAD}"/>
    <hyperlink ref="J4" location="'Índice'!R1C1" display="Volver al índice" xr:uid="{789A632D-CBE2-4833-B054-D5FBF5936EDE}"/>
    <hyperlink ref="B4:D4" location="Ejercicios!A1" display="Volver a ejercicios" xr:uid="{64E98E3A-8C3E-4232-BD9E-CA5F06DC4625}"/>
    <hyperlink ref="J4:K4" location="Índice!A1" display="Volver al índice" xr:uid="{9D758F92-F6BC-4DB6-9389-5E00202D4AE2}"/>
  </hyperlinks>
  <pageMargins left="0.75" right="0.75" top="1" bottom="1" header="0.5" footer="0.5"/>
  <pageSetup scale="70" orientation="portrait" r:id="rId1"/>
  <headerFooter>
    <oddFooter>&amp;R&amp;"Arial,Regular"&amp;10&amp;K000000Rta_1.14</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K32"/>
  <sheetViews>
    <sheetView showGridLines="0" zoomScaleNormal="100" workbookViewId="0">
      <selection activeCell="J4" sqref="J4:K4"/>
    </sheetView>
  </sheetViews>
  <sheetFormatPr baseColWidth="10" defaultColWidth="9.140625" defaultRowHeight="12.75" customHeight="1"/>
  <cols>
    <col min="1" max="1" width="8.5703125" style="1" customWidth="1"/>
    <col min="2" max="2" width="4.42578125" style="1" customWidth="1"/>
    <col min="3" max="9" width="10.5703125" style="1" customWidth="1"/>
    <col min="10" max="10" width="20.5703125" style="1" customWidth="1"/>
    <col min="11" max="11" width="20.5703125" style="282" customWidth="1"/>
    <col min="12" max="12" width="9.140625" style="1" customWidth="1"/>
    <col min="13" max="16384" width="9.140625" style="1"/>
  </cols>
  <sheetData>
    <row r="1" spans="1:11" ht="13.7" customHeight="1">
      <c r="A1" s="28"/>
      <c r="B1" s="3"/>
      <c r="C1" s="3"/>
      <c r="D1" s="3"/>
      <c r="E1" s="3"/>
      <c r="F1" s="3"/>
      <c r="G1" s="3"/>
      <c r="H1" s="3"/>
      <c r="I1" s="3"/>
      <c r="J1" s="3"/>
      <c r="K1" s="5"/>
    </row>
    <row r="2" spans="1:11" ht="13.7" customHeight="1">
      <c r="A2" s="4"/>
      <c r="B2" s="5"/>
      <c r="C2" s="5"/>
      <c r="D2" s="5"/>
      <c r="E2" s="5"/>
      <c r="F2" s="5"/>
      <c r="G2" s="5"/>
      <c r="H2" s="346" t="s">
        <v>2</v>
      </c>
      <c r="I2" s="347"/>
      <c r="J2" s="347"/>
      <c r="K2" s="347"/>
    </row>
    <row r="3" spans="1:11" ht="13.7" customHeight="1">
      <c r="A3" s="4"/>
      <c r="B3" s="5"/>
      <c r="C3" s="5"/>
      <c r="D3" s="5"/>
      <c r="E3" s="5"/>
      <c r="F3" s="5"/>
      <c r="G3" s="5"/>
      <c r="H3" s="5"/>
      <c r="I3" s="7"/>
      <c r="J3" s="7"/>
      <c r="K3" s="7"/>
    </row>
    <row r="4" spans="1:11" ht="13.7" customHeight="1">
      <c r="A4" s="4"/>
      <c r="B4" s="5"/>
      <c r="C4" s="5"/>
      <c r="D4" s="5"/>
      <c r="E4" s="84"/>
      <c r="F4" s="84"/>
      <c r="G4" s="84"/>
      <c r="H4" s="84"/>
      <c r="I4" s="7"/>
      <c r="J4" s="313" t="s">
        <v>214</v>
      </c>
      <c r="K4" s="314"/>
    </row>
    <row r="5" spans="1:11" ht="13.7" customHeight="1">
      <c r="A5" s="4"/>
      <c r="B5" s="348" t="s">
        <v>213</v>
      </c>
      <c r="C5" s="349"/>
      <c r="D5" s="349"/>
      <c r="E5" s="5"/>
      <c r="F5" s="5"/>
      <c r="G5" s="7"/>
      <c r="H5" s="7"/>
      <c r="I5" s="7"/>
      <c r="J5" s="32"/>
      <c r="K5" s="32"/>
    </row>
    <row r="6" spans="1:11" ht="13.7" customHeight="1">
      <c r="A6" s="4"/>
      <c r="B6" s="84"/>
      <c r="C6" s="84"/>
      <c r="D6" s="84"/>
      <c r="E6" s="5"/>
      <c r="F6" s="5"/>
      <c r="G6" s="7"/>
      <c r="H6" s="7"/>
      <c r="I6" s="7"/>
      <c r="J6" s="32"/>
      <c r="K6" s="32"/>
    </row>
    <row r="7" spans="1:11" ht="18.75" customHeight="1">
      <c r="A7" s="4"/>
      <c r="B7" s="400" t="s">
        <v>149</v>
      </c>
      <c r="C7" s="401"/>
      <c r="D7" s="401"/>
      <c r="E7" s="401"/>
      <c r="F7" s="401"/>
      <c r="G7" s="401"/>
      <c r="H7" s="401"/>
      <c r="I7" s="401"/>
      <c r="J7" s="401"/>
      <c r="K7" s="402"/>
    </row>
    <row r="8" spans="1:11" ht="15.95" customHeight="1">
      <c r="A8" s="4"/>
      <c r="B8" s="251"/>
      <c r="C8" s="251"/>
      <c r="D8" s="251"/>
      <c r="E8" s="251"/>
      <c r="F8" s="251"/>
      <c r="G8" s="252"/>
      <c r="H8" s="252"/>
      <c r="I8" s="251"/>
      <c r="J8" s="251"/>
      <c r="K8" s="251"/>
    </row>
    <row r="9" spans="1:11" ht="15.95" customHeight="1">
      <c r="A9" s="4"/>
      <c r="B9" s="253" t="s">
        <v>150</v>
      </c>
      <c r="C9" s="251"/>
      <c r="D9" s="251"/>
      <c r="E9" s="251"/>
      <c r="F9" s="251"/>
      <c r="G9" s="252"/>
      <c r="H9" s="252"/>
      <c r="I9" s="251"/>
      <c r="J9" s="251"/>
      <c r="K9" s="251"/>
    </row>
    <row r="10" spans="1:11" ht="15.95" customHeight="1">
      <c r="A10" s="4"/>
      <c r="B10" s="254"/>
      <c r="C10" s="251"/>
      <c r="D10" s="251"/>
      <c r="E10" s="251"/>
      <c r="F10" s="251"/>
      <c r="G10" s="252"/>
      <c r="H10" s="252"/>
      <c r="I10" s="251"/>
      <c r="J10" s="251"/>
      <c r="K10" s="251"/>
    </row>
    <row r="11" spans="1:11" ht="12.75" customHeight="1">
      <c r="A11" s="4"/>
      <c r="B11" s="394" t="s">
        <v>151</v>
      </c>
      <c r="C11" s="395"/>
      <c r="D11" s="395"/>
      <c r="E11" s="395"/>
      <c r="F11" s="395"/>
      <c r="G11" s="395"/>
      <c r="H11" s="395"/>
      <c r="I11" s="395"/>
      <c r="J11" s="395"/>
      <c r="K11" s="395"/>
    </row>
    <row r="12" spans="1:11" ht="24" customHeight="1">
      <c r="A12" s="4"/>
      <c r="B12" s="395"/>
      <c r="C12" s="395"/>
      <c r="D12" s="395"/>
      <c r="E12" s="395"/>
      <c r="F12" s="395"/>
      <c r="G12" s="395"/>
      <c r="H12" s="395"/>
      <c r="I12" s="395"/>
      <c r="J12" s="395"/>
      <c r="K12" s="395"/>
    </row>
    <row r="13" spans="1:11" ht="15.95" customHeight="1">
      <c r="A13" s="4"/>
      <c r="B13" s="255" t="s">
        <v>152</v>
      </c>
      <c r="C13" s="256"/>
      <c r="D13" s="256"/>
      <c r="E13" s="256"/>
      <c r="F13" s="256"/>
      <c r="G13" s="256"/>
      <c r="H13" s="256"/>
      <c r="I13" s="256"/>
      <c r="J13" s="256"/>
      <c r="K13" s="256"/>
    </row>
    <row r="14" spans="1:11" ht="15.95" customHeight="1">
      <c r="A14" s="4"/>
      <c r="B14" s="256"/>
      <c r="C14" s="256"/>
      <c r="D14" s="256"/>
      <c r="E14" s="256"/>
      <c r="F14" s="256"/>
      <c r="G14" s="256"/>
      <c r="H14" s="256"/>
      <c r="I14" s="256"/>
      <c r="J14" s="256"/>
      <c r="K14" s="256"/>
    </row>
    <row r="15" spans="1:11" ht="15.95" customHeight="1">
      <c r="A15" s="4"/>
      <c r="B15" s="396" t="s">
        <v>153</v>
      </c>
      <c r="C15" s="397"/>
      <c r="D15" s="397"/>
      <c r="E15" s="397"/>
      <c r="F15" s="397"/>
      <c r="G15" s="397"/>
      <c r="H15" s="397"/>
      <c r="I15" s="397"/>
      <c r="J15" s="397"/>
      <c r="K15" s="397"/>
    </row>
    <row r="16" spans="1:11" ht="15.95" customHeight="1">
      <c r="A16" s="4"/>
      <c r="B16" s="257"/>
      <c r="C16" s="251"/>
      <c r="D16" s="251"/>
      <c r="E16" s="251"/>
      <c r="F16" s="251"/>
      <c r="G16" s="252"/>
      <c r="H16" s="252"/>
      <c r="I16" s="251"/>
      <c r="J16" s="251"/>
      <c r="K16" s="251"/>
    </row>
    <row r="17" spans="1:11" ht="12.75" customHeight="1">
      <c r="A17" s="4"/>
      <c r="B17" s="392" t="s">
        <v>166</v>
      </c>
      <c r="C17" s="393"/>
      <c r="D17" s="393"/>
      <c r="E17" s="393"/>
      <c r="F17" s="393"/>
      <c r="G17" s="393"/>
      <c r="H17" s="393"/>
      <c r="I17" s="393"/>
      <c r="J17" s="393"/>
      <c r="K17" s="393"/>
    </row>
    <row r="18" spans="1:11" ht="23.25" customHeight="1">
      <c r="A18" s="4"/>
      <c r="B18" s="393"/>
      <c r="C18" s="393"/>
      <c r="D18" s="393"/>
      <c r="E18" s="393"/>
      <c r="F18" s="393"/>
      <c r="G18" s="393"/>
      <c r="H18" s="393"/>
      <c r="I18" s="393"/>
      <c r="J18" s="393"/>
      <c r="K18" s="393"/>
    </row>
    <row r="19" spans="1:11" ht="12.75" customHeight="1">
      <c r="A19" s="4"/>
      <c r="B19" s="398" t="s">
        <v>154</v>
      </c>
      <c r="C19" s="399"/>
      <c r="D19" s="399"/>
      <c r="E19" s="399"/>
      <c r="F19" s="399"/>
      <c r="G19" s="399"/>
      <c r="H19" s="399"/>
      <c r="I19" s="399"/>
      <c r="J19" s="399"/>
      <c r="K19" s="399"/>
    </row>
    <row r="20" spans="1:11" ht="16.5" customHeight="1">
      <c r="A20" s="4"/>
      <c r="B20" s="399"/>
      <c r="C20" s="399"/>
      <c r="D20" s="399"/>
      <c r="E20" s="399"/>
      <c r="F20" s="399"/>
      <c r="G20" s="399"/>
      <c r="H20" s="399"/>
      <c r="I20" s="399"/>
      <c r="J20" s="399"/>
      <c r="K20" s="399"/>
    </row>
    <row r="21" spans="1:11" ht="15.95" customHeight="1">
      <c r="A21" s="4"/>
      <c r="B21" s="254"/>
      <c r="C21" s="251"/>
      <c r="D21" s="251"/>
      <c r="E21" s="251"/>
      <c r="F21" s="251"/>
      <c r="G21" s="252"/>
      <c r="H21" s="252"/>
      <c r="I21" s="251"/>
      <c r="J21" s="251"/>
      <c r="K21" s="251"/>
    </row>
    <row r="22" spans="1:11" ht="12.75" customHeight="1">
      <c r="A22" s="4"/>
      <c r="B22" s="398" t="s">
        <v>155</v>
      </c>
      <c r="C22" s="399"/>
      <c r="D22" s="399"/>
      <c r="E22" s="399"/>
      <c r="F22" s="399"/>
      <c r="G22" s="399"/>
      <c r="H22" s="399"/>
      <c r="I22" s="399"/>
      <c r="J22" s="399"/>
      <c r="K22" s="399"/>
    </row>
    <row r="23" spans="1:11" ht="16.5" customHeight="1">
      <c r="A23" s="4"/>
      <c r="B23" s="399"/>
      <c r="C23" s="399"/>
      <c r="D23" s="399"/>
      <c r="E23" s="399"/>
      <c r="F23" s="399"/>
      <c r="G23" s="399"/>
      <c r="H23" s="399"/>
      <c r="I23" s="399"/>
      <c r="J23" s="399"/>
      <c r="K23" s="399"/>
    </row>
    <row r="24" spans="1:11" ht="15.95" customHeight="1">
      <c r="A24" s="4"/>
      <c r="B24" s="258"/>
      <c r="C24" s="258"/>
      <c r="D24" s="258"/>
      <c r="E24" s="258"/>
      <c r="F24" s="258"/>
      <c r="G24" s="258"/>
      <c r="H24" s="258"/>
      <c r="I24" s="258"/>
      <c r="J24" s="258"/>
      <c r="K24" s="258"/>
    </row>
    <row r="25" spans="1:11" ht="15.95" customHeight="1">
      <c r="A25" s="4"/>
      <c r="B25" s="253" t="s">
        <v>156</v>
      </c>
      <c r="C25" s="251"/>
      <c r="D25" s="251"/>
      <c r="E25" s="251"/>
      <c r="F25" s="251"/>
      <c r="G25" s="252"/>
      <c r="H25" s="252"/>
      <c r="I25" s="251"/>
      <c r="J25" s="251"/>
      <c r="K25" s="251"/>
    </row>
    <row r="26" spans="1:11" ht="15.95" customHeight="1">
      <c r="A26" s="4"/>
      <c r="B26" s="254"/>
      <c r="C26" s="251"/>
      <c r="D26" s="251"/>
      <c r="E26" s="251"/>
      <c r="F26" s="251"/>
      <c r="G26" s="252"/>
      <c r="H26" s="252"/>
      <c r="I26" s="251"/>
      <c r="J26" s="251"/>
      <c r="K26" s="251"/>
    </row>
    <row r="27" spans="1:11" ht="12.75" customHeight="1">
      <c r="A27" s="4"/>
      <c r="B27" s="388" t="s">
        <v>157</v>
      </c>
      <c r="C27" s="389"/>
      <c r="D27" s="389"/>
      <c r="E27" s="389"/>
      <c r="F27" s="389"/>
      <c r="G27" s="389"/>
      <c r="H27" s="389"/>
      <c r="I27" s="389"/>
      <c r="J27" s="389"/>
      <c r="K27" s="389"/>
    </row>
    <row r="28" spans="1:11" ht="12.75" customHeight="1">
      <c r="A28" s="4"/>
      <c r="B28" s="390" t="s">
        <v>158</v>
      </c>
      <c r="C28" s="391"/>
      <c r="D28" s="391"/>
      <c r="E28" s="391"/>
      <c r="F28" s="391"/>
      <c r="G28" s="391"/>
      <c r="H28" s="391"/>
      <c r="I28" s="391"/>
      <c r="J28" s="391"/>
      <c r="K28" s="391"/>
    </row>
    <row r="29" spans="1:11" ht="12.75" customHeight="1">
      <c r="A29" s="4"/>
      <c r="B29" s="390"/>
      <c r="C29" s="391"/>
      <c r="D29" s="391"/>
      <c r="E29" s="391"/>
      <c r="F29" s="391"/>
      <c r="G29" s="391"/>
      <c r="H29" s="391"/>
      <c r="I29" s="391"/>
      <c r="J29" s="391"/>
      <c r="K29" s="391"/>
    </row>
    <row r="30" spans="1:11" ht="13.7" customHeight="1">
      <c r="A30" s="4"/>
      <c r="B30" s="391"/>
      <c r="C30" s="391"/>
      <c r="D30" s="391"/>
      <c r="E30" s="391"/>
      <c r="F30" s="391"/>
      <c r="G30" s="391"/>
      <c r="H30" s="391"/>
      <c r="I30" s="391"/>
      <c r="J30" s="391"/>
      <c r="K30" s="391"/>
    </row>
    <row r="31" spans="1:11" ht="13.7" customHeight="1">
      <c r="A31" s="4"/>
      <c r="B31" s="281"/>
      <c r="C31" s="281"/>
      <c r="D31" s="281"/>
      <c r="E31" s="281"/>
      <c r="F31" s="281"/>
      <c r="G31" s="281"/>
      <c r="H31" s="281"/>
      <c r="I31" s="281"/>
      <c r="J31" s="281"/>
      <c r="K31" s="281"/>
    </row>
    <row r="32" spans="1:11" ht="17.45" customHeight="1">
      <c r="A32" s="4"/>
      <c r="B32" s="309" t="s">
        <v>58</v>
      </c>
      <c r="C32" s="310"/>
      <c r="D32" s="310"/>
      <c r="E32" s="310"/>
      <c r="F32" s="310"/>
      <c r="G32" s="351" t="s">
        <v>12</v>
      </c>
      <c r="H32" s="352"/>
      <c r="I32" s="352"/>
      <c r="J32" s="352"/>
      <c r="K32" s="352"/>
    </row>
  </sheetData>
  <mergeCells count="13">
    <mergeCell ref="H2:K2"/>
    <mergeCell ref="J4:K4"/>
    <mergeCell ref="B15:K15"/>
    <mergeCell ref="B19:K20"/>
    <mergeCell ref="B22:K23"/>
    <mergeCell ref="B7:K7"/>
    <mergeCell ref="B5:D5"/>
    <mergeCell ref="B27:K27"/>
    <mergeCell ref="B28:K30"/>
    <mergeCell ref="B17:K18"/>
    <mergeCell ref="B11:K12"/>
    <mergeCell ref="B32:F32"/>
    <mergeCell ref="G32:K32"/>
  </mergeCells>
  <hyperlinks>
    <hyperlink ref="J4" location="'Índice'!R1C1" display="Volver al índice" xr:uid="{00000000-0004-0000-0E00-000000000000}"/>
    <hyperlink ref="B5" location="'Ejercicios'!R1C1" display="Volver a ejercicios" xr:uid="{00000000-0004-0000-0E00-000001000000}"/>
    <hyperlink ref="B27" r:id="rId1" xr:uid="{00000000-0004-0000-0E00-000002000000}"/>
    <hyperlink ref="B28" r:id="rId2" xr:uid="{00000000-0004-0000-0E00-000003000000}"/>
    <hyperlink ref="B5:D5" location="Ejercicios!A1" display="Volver a ejercicios" xr:uid="{31564D25-030B-437A-B07E-B21007F4794C}"/>
    <hyperlink ref="J4:K4" location="Índice!A1" display="Volver al índice" xr:uid="{47967234-5F41-4811-83E1-9434A8674172}"/>
  </hyperlinks>
  <pageMargins left="0.75" right="0.75" top="1" bottom="1" header="0.5" footer="0.5"/>
  <pageSetup scale="65" orientation="portrait"/>
  <headerFooter>
    <oddFooter>&amp;R&amp;"Arial,Regular"&amp;10&amp;K000000Fuentes</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112"/>
  <sheetViews>
    <sheetView showGridLines="0" zoomScaleNormal="100" workbookViewId="0">
      <selection activeCell="K4" sqref="K4:M4"/>
    </sheetView>
  </sheetViews>
  <sheetFormatPr baseColWidth="10" defaultColWidth="8.85546875" defaultRowHeight="12.75" customHeight="1"/>
  <cols>
    <col min="1" max="1" width="3.42578125" style="1" customWidth="1"/>
    <col min="2" max="2" width="6.42578125" style="1" customWidth="1"/>
    <col min="3" max="3" width="1.5703125" style="1" customWidth="1"/>
    <col min="4" max="4" width="8.42578125" style="1" customWidth="1"/>
    <col min="5" max="5" width="12.42578125" style="1" customWidth="1"/>
    <col min="6" max="6" width="14.5703125" style="1" customWidth="1"/>
    <col min="7" max="7" width="13.5703125" style="1" customWidth="1"/>
    <col min="8" max="8" width="9.5703125" style="1" customWidth="1"/>
    <col min="9" max="9" width="10" style="1" customWidth="1"/>
    <col min="10" max="11" width="8.85546875" style="1" customWidth="1"/>
    <col min="12" max="12" width="3.5703125" style="1" customWidth="1"/>
    <col min="13" max="13" width="16" style="1" customWidth="1"/>
    <col min="14" max="14" width="8.85546875" style="1" customWidth="1"/>
    <col min="15" max="15" width="11.42578125" style="1" customWidth="1"/>
    <col min="16" max="17" width="8.85546875" style="1" customWidth="1"/>
    <col min="18" max="18" width="8.85546875" style="282" customWidth="1"/>
    <col min="19" max="19" width="8.85546875" style="1" customWidth="1"/>
    <col min="20" max="16384" width="8.85546875" style="1"/>
  </cols>
  <sheetData>
    <row r="1" spans="1:18" ht="13.7" customHeight="1">
      <c r="A1" s="28"/>
      <c r="B1" s="3"/>
      <c r="C1" s="3"/>
      <c r="D1" s="3"/>
      <c r="E1" s="3"/>
      <c r="F1" s="3"/>
      <c r="G1" s="3"/>
      <c r="H1" s="3"/>
      <c r="I1" s="3"/>
      <c r="J1" s="3"/>
      <c r="K1" s="3"/>
      <c r="L1" s="3"/>
      <c r="M1" s="3"/>
      <c r="N1" s="3"/>
      <c r="O1" s="3"/>
      <c r="P1" s="3"/>
      <c r="Q1" s="3"/>
      <c r="R1" s="5"/>
    </row>
    <row r="2" spans="1:18" ht="13.7" customHeight="1">
      <c r="A2" s="4"/>
      <c r="B2" s="5"/>
      <c r="C2" s="5"/>
      <c r="D2" s="5"/>
      <c r="E2" s="5"/>
      <c r="F2" s="7"/>
      <c r="G2" s="7"/>
      <c r="H2" s="7"/>
      <c r="I2" s="7"/>
      <c r="J2" s="7"/>
      <c r="K2" s="294"/>
      <c r="L2" s="5"/>
      <c r="M2" s="6" t="s">
        <v>2</v>
      </c>
      <c r="N2" s="5"/>
      <c r="O2" s="5"/>
      <c r="P2" s="5"/>
      <c r="Q2" s="5"/>
      <c r="R2" s="5"/>
    </row>
    <row r="3" spans="1:18" ht="13.7" customHeight="1">
      <c r="A3" s="4"/>
      <c r="B3" s="29"/>
      <c r="C3" s="30"/>
      <c r="D3" s="5"/>
      <c r="E3" s="5"/>
      <c r="F3" s="5"/>
      <c r="G3" s="5"/>
      <c r="H3" s="5"/>
      <c r="I3" s="5"/>
      <c r="J3" s="5"/>
      <c r="K3" s="5"/>
      <c r="L3" s="5"/>
      <c r="M3" s="5"/>
      <c r="N3" s="31"/>
      <c r="O3" s="5"/>
      <c r="P3" s="5"/>
      <c r="Q3" s="5"/>
      <c r="R3" s="5"/>
    </row>
    <row r="4" spans="1:18" ht="13.7" customHeight="1">
      <c r="A4" s="4"/>
      <c r="B4" s="29"/>
      <c r="C4" s="30"/>
      <c r="D4" s="5"/>
      <c r="E4" s="5"/>
      <c r="F4" s="5"/>
      <c r="G4" s="5"/>
      <c r="H4" s="5"/>
      <c r="I4" s="5"/>
      <c r="J4" s="31"/>
      <c r="K4" s="313" t="s">
        <v>199</v>
      </c>
      <c r="L4" s="314"/>
      <c r="M4" s="314"/>
      <c r="N4" s="5"/>
      <c r="O4" s="5"/>
      <c r="P4" s="5"/>
      <c r="Q4" s="5"/>
      <c r="R4" s="5"/>
    </row>
    <row r="5" spans="1:18" ht="13.7" customHeight="1">
      <c r="A5" s="4"/>
      <c r="B5" s="29"/>
      <c r="C5" s="30"/>
      <c r="D5" s="5"/>
      <c r="E5" s="5"/>
      <c r="F5" s="5"/>
      <c r="G5" s="5"/>
      <c r="H5" s="5"/>
      <c r="I5" s="5"/>
      <c r="J5" s="31"/>
      <c r="K5" s="31"/>
      <c r="L5" s="31"/>
      <c r="M5" s="31"/>
      <c r="N5" s="5"/>
      <c r="O5" s="5"/>
      <c r="P5" s="5"/>
      <c r="Q5" s="5"/>
      <c r="R5" s="5"/>
    </row>
    <row r="6" spans="1:18" ht="18.75" customHeight="1">
      <c r="A6" s="4"/>
      <c r="B6" s="309" t="s">
        <v>13</v>
      </c>
      <c r="C6" s="310"/>
      <c r="D6" s="310"/>
      <c r="E6" s="310"/>
      <c r="F6" s="310"/>
      <c r="G6" s="310"/>
      <c r="H6" s="310"/>
      <c r="I6" s="310"/>
      <c r="J6" s="310"/>
      <c r="K6" s="310"/>
      <c r="L6" s="310"/>
      <c r="M6" s="310"/>
      <c r="N6" s="5"/>
      <c r="O6" s="5"/>
      <c r="P6" s="5"/>
      <c r="Q6" s="5"/>
      <c r="R6" s="5"/>
    </row>
    <row r="7" spans="1:18" ht="13.7" customHeight="1">
      <c r="A7" s="4"/>
      <c r="B7" s="29"/>
      <c r="C7" s="30"/>
      <c r="D7" s="5"/>
      <c r="E7" s="5"/>
      <c r="F7" s="5"/>
      <c r="G7" s="5"/>
      <c r="H7" s="5"/>
      <c r="I7" s="5"/>
      <c r="J7" s="33"/>
      <c r="K7" s="33"/>
      <c r="L7" s="5"/>
      <c r="M7" s="5"/>
      <c r="N7" s="5"/>
      <c r="O7" s="5"/>
      <c r="P7" s="5"/>
      <c r="Q7" s="5"/>
      <c r="R7" s="5"/>
    </row>
    <row r="8" spans="1:18" ht="12.75" customHeight="1">
      <c r="A8" s="4"/>
      <c r="B8" s="34">
        <v>1.1000000000000001</v>
      </c>
      <c r="C8" s="35"/>
      <c r="D8" s="322" t="s">
        <v>14</v>
      </c>
      <c r="E8" s="323"/>
      <c r="F8" s="323"/>
      <c r="G8" s="323"/>
      <c r="H8" s="323"/>
      <c r="I8" s="323"/>
      <c r="J8" s="323"/>
      <c r="K8" s="323"/>
      <c r="L8" s="323"/>
      <c r="M8" s="323"/>
      <c r="N8" s="5"/>
      <c r="O8" s="5"/>
      <c r="P8" s="5"/>
      <c r="Q8" s="5"/>
      <c r="R8" s="5"/>
    </row>
    <row r="9" spans="1:18" ht="13.7" customHeight="1">
      <c r="A9" s="4"/>
      <c r="B9" s="37"/>
      <c r="C9" s="35"/>
      <c r="D9" s="323"/>
      <c r="E9" s="323"/>
      <c r="F9" s="323"/>
      <c r="G9" s="323"/>
      <c r="H9" s="323"/>
      <c r="I9" s="323"/>
      <c r="J9" s="323"/>
      <c r="K9" s="323"/>
      <c r="L9" s="323"/>
      <c r="M9" s="323"/>
      <c r="N9" s="5"/>
      <c r="O9" s="5"/>
      <c r="P9" s="5"/>
      <c r="Q9" s="5"/>
      <c r="R9" s="5"/>
    </row>
    <row r="10" spans="1:18" ht="13.7" customHeight="1">
      <c r="A10" s="4"/>
      <c r="B10" s="37"/>
      <c r="C10" s="35"/>
      <c r="D10" s="36"/>
      <c r="E10" s="36"/>
      <c r="F10" s="36"/>
      <c r="G10" s="36"/>
      <c r="H10" s="36"/>
      <c r="I10" s="36"/>
      <c r="J10" s="36"/>
      <c r="K10" s="36"/>
      <c r="L10" s="36"/>
      <c r="M10" s="36"/>
      <c r="N10" s="5"/>
      <c r="O10" s="5"/>
      <c r="P10" s="5"/>
      <c r="Q10" s="5"/>
      <c r="R10" s="5"/>
    </row>
    <row r="11" spans="1:18" ht="12.75" customHeight="1">
      <c r="A11" s="4"/>
      <c r="B11" s="37"/>
      <c r="C11" s="35"/>
      <c r="D11" s="271" t="s">
        <v>199</v>
      </c>
      <c r="E11" s="38"/>
      <c r="F11" s="38"/>
      <c r="G11" s="38"/>
      <c r="H11" s="38"/>
      <c r="I11" s="38"/>
      <c r="J11" s="38"/>
      <c r="K11" s="315" t="s">
        <v>200</v>
      </c>
      <c r="L11" s="316"/>
      <c r="M11" s="316"/>
      <c r="N11" s="5"/>
      <c r="O11" s="5"/>
      <c r="P11" s="5"/>
      <c r="Q11" s="5"/>
      <c r="R11" s="5"/>
    </row>
    <row r="12" spans="1:18" ht="13.7" customHeight="1">
      <c r="A12" s="4"/>
      <c r="B12" s="37"/>
      <c r="C12" s="35"/>
      <c r="D12" s="38"/>
      <c r="E12" s="38"/>
      <c r="F12" s="38"/>
      <c r="G12" s="38"/>
      <c r="H12" s="38"/>
      <c r="I12" s="38"/>
      <c r="J12" s="38"/>
      <c r="K12" s="38"/>
      <c r="L12" s="5"/>
      <c r="M12" s="5"/>
      <c r="N12" s="5"/>
      <c r="O12" s="5"/>
      <c r="P12" s="5"/>
      <c r="Q12" s="5"/>
      <c r="R12" s="5"/>
    </row>
    <row r="13" spans="1:18" ht="12.75" customHeight="1">
      <c r="A13" s="4"/>
      <c r="B13" s="34">
        <f>B8+0.1</f>
        <v>1.2000000000000002</v>
      </c>
      <c r="C13" s="35"/>
      <c r="D13" s="318" t="s">
        <v>15</v>
      </c>
      <c r="E13" s="317"/>
      <c r="F13" s="317"/>
      <c r="G13" s="317"/>
      <c r="H13" s="317"/>
      <c r="I13" s="317"/>
      <c r="J13" s="317"/>
      <c r="K13" s="317"/>
      <c r="L13" s="5"/>
      <c r="M13" s="5"/>
      <c r="N13" s="5"/>
      <c r="O13" s="5"/>
      <c r="P13" s="5"/>
      <c r="Q13" s="5"/>
      <c r="R13" s="5"/>
    </row>
    <row r="14" spans="1:18" ht="13.7" customHeight="1">
      <c r="A14" s="4"/>
      <c r="B14" s="37"/>
      <c r="C14" s="35"/>
      <c r="D14" s="39"/>
      <c r="E14" s="39"/>
      <c r="F14" s="39"/>
      <c r="G14" s="39"/>
      <c r="H14" s="39"/>
      <c r="I14" s="39"/>
      <c r="J14" s="39"/>
      <c r="K14" s="39"/>
      <c r="L14" s="5"/>
      <c r="M14" s="5"/>
      <c r="N14" s="5"/>
      <c r="O14" s="5"/>
      <c r="P14" s="5"/>
      <c r="Q14" s="5"/>
      <c r="R14" s="5"/>
    </row>
    <row r="15" spans="1:18" ht="13.7" customHeight="1">
      <c r="A15" s="4"/>
      <c r="B15" s="37"/>
      <c r="C15" s="35"/>
      <c r="D15" s="5"/>
      <c r="E15" s="24"/>
      <c r="F15" s="335"/>
      <c r="G15" s="335"/>
      <c r="H15" s="335"/>
      <c r="I15" s="335"/>
      <c r="J15" s="335"/>
      <c r="K15" s="335"/>
      <c r="L15" s="5"/>
      <c r="M15" s="5"/>
      <c r="N15" s="5"/>
      <c r="O15" s="5"/>
      <c r="P15" s="5"/>
      <c r="Q15" s="5"/>
      <c r="R15" s="5"/>
    </row>
    <row r="16" spans="1:18" ht="17.45" customHeight="1">
      <c r="A16" s="4"/>
      <c r="B16" s="37"/>
      <c r="C16" s="35"/>
      <c r="D16" s="324" t="s">
        <v>16</v>
      </c>
      <c r="E16" s="325"/>
      <c r="F16" s="325"/>
      <c r="G16" s="325"/>
      <c r="H16" s="325"/>
      <c r="I16" s="325"/>
      <c r="J16" s="41"/>
      <c r="K16" s="41"/>
      <c r="L16" s="5"/>
      <c r="M16" s="5"/>
      <c r="N16" s="5"/>
      <c r="O16" s="5"/>
      <c r="P16" s="5"/>
      <c r="Q16" s="5"/>
      <c r="R16" s="5"/>
    </row>
    <row r="17" spans="1:18" ht="12.75" customHeight="1" thickBot="1">
      <c r="A17" s="4"/>
      <c r="B17" s="37"/>
      <c r="C17" s="35"/>
      <c r="D17" s="42"/>
      <c r="E17" s="42"/>
      <c r="F17" s="42"/>
      <c r="G17" s="42"/>
      <c r="H17" s="42"/>
      <c r="I17" s="42"/>
      <c r="J17" s="43"/>
      <c r="K17" s="43"/>
      <c r="L17" s="5"/>
      <c r="M17" s="5"/>
      <c r="N17" s="5"/>
      <c r="O17" s="5"/>
      <c r="P17" s="5"/>
      <c r="Q17" s="5"/>
      <c r="R17" s="5"/>
    </row>
    <row r="18" spans="1:18" ht="14.25" customHeight="1">
      <c r="A18" s="4"/>
      <c r="B18" s="37"/>
      <c r="C18" s="35"/>
      <c r="D18" s="328" t="s">
        <v>17</v>
      </c>
      <c r="E18" s="328" t="s">
        <v>18</v>
      </c>
      <c r="F18" s="328"/>
      <c r="G18" s="328" t="s">
        <v>19</v>
      </c>
      <c r="H18" s="328"/>
      <c r="I18" s="330" t="s">
        <v>20</v>
      </c>
      <c r="J18" s="5"/>
      <c r="K18" s="5"/>
      <c r="L18" s="5"/>
      <c r="M18" s="5"/>
      <c r="N18" s="5"/>
      <c r="O18" s="5"/>
      <c r="P18" s="5"/>
      <c r="Q18" s="5"/>
      <c r="R18" s="5"/>
    </row>
    <row r="19" spans="1:18" ht="14.25" customHeight="1" thickBot="1">
      <c r="A19" s="4"/>
      <c r="B19" s="37"/>
      <c r="C19" s="35"/>
      <c r="D19" s="337"/>
      <c r="E19" s="329"/>
      <c r="F19" s="329"/>
      <c r="G19" s="329"/>
      <c r="H19" s="329"/>
      <c r="I19" s="331"/>
      <c r="J19" s="5"/>
      <c r="K19" s="5"/>
      <c r="L19" s="5"/>
      <c r="M19" s="5"/>
      <c r="N19" s="5"/>
      <c r="O19" s="5"/>
      <c r="P19" s="5"/>
      <c r="Q19" s="5"/>
      <c r="R19" s="5"/>
    </row>
    <row r="20" spans="1:18" ht="14.25" customHeight="1">
      <c r="A20" s="4"/>
      <c r="B20" s="37"/>
      <c r="C20" s="35"/>
      <c r="D20" s="337"/>
      <c r="E20" s="273" t="s">
        <v>21</v>
      </c>
      <c r="F20" s="273" t="s">
        <v>22</v>
      </c>
      <c r="G20" s="273" t="s">
        <v>159</v>
      </c>
      <c r="H20" s="273" t="s">
        <v>160</v>
      </c>
      <c r="I20" s="331"/>
      <c r="J20" s="5"/>
      <c r="K20" s="5"/>
      <c r="L20" s="5"/>
      <c r="M20" s="5"/>
      <c r="N20" s="5"/>
      <c r="O20" s="5"/>
      <c r="P20" s="5"/>
      <c r="Q20" s="5"/>
      <c r="R20" s="5"/>
    </row>
    <row r="21" spans="1:18" ht="14.25" customHeight="1" thickBot="1">
      <c r="A21" s="4"/>
      <c r="B21" s="37"/>
      <c r="C21" s="35"/>
      <c r="D21" s="274"/>
      <c r="E21" s="275"/>
      <c r="F21" s="275"/>
      <c r="G21" s="275"/>
      <c r="H21" s="275"/>
      <c r="I21" s="275"/>
      <c r="J21" s="5"/>
      <c r="K21" s="5"/>
      <c r="L21" s="5"/>
      <c r="M21" s="5"/>
      <c r="N21" s="5"/>
      <c r="O21" s="5"/>
      <c r="P21" s="5"/>
      <c r="Q21" s="5"/>
      <c r="R21" s="5"/>
    </row>
    <row r="22" spans="1:18" ht="16.5" customHeight="1">
      <c r="A22" s="4"/>
      <c r="B22" s="37"/>
      <c r="C22" s="35"/>
      <c r="D22" s="45" t="s">
        <v>23</v>
      </c>
      <c r="E22" s="46">
        <v>2003850</v>
      </c>
      <c r="F22" s="46">
        <v>1918319</v>
      </c>
      <c r="G22" s="47">
        <v>2.12</v>
      </c>
      <c r="H22" s="47">
        <v>2.04</v>
      </c>
      <c r="I22" s="48" t="s">
        <v>24</v>
      </c>
      <c r="J22" s="5"/>
      <c r="K22" s="5"/>
      <c r="L22" s="5"/>
      <c r="M22" s="5"/>
      <c r="N22" s="5"/>
      <c r="O22" s="5"/>
      <c r="P22" s="5"/>
      <c r="Q22" s="5"/>
      <c r="R22" s="5"/>
    </row>
    <row r="23" spans="1:18" ht="15.95" customHeight="1">
      <c r="A23" s="4"/>
      <c r="B23" s="37"/>
      <c r="C23" s="35"/>
      <c r="D23" s="49" t="s">
        <v>25</v>
      </c>
      <c r="E23" s="263">
        <v>2021769</v>
      </c>
      <c r="F23" s="263">
        <v>1936026</v>
      </c>
      <c r="G23" s="50">
        <v>0.22</v>
      </c>
      <c r="H23" s="50">
        <v>0.2</v>
      </c>
      <c r="I23" s="49" t="s">
        <v>24</v>
      </c>
      <c r="J23" s="5"/>
      <c r="K23" s="5"/>
      <c r="L23" s="5"/>
      <c r="M23" s="5"/>
      <c r="N23" s="5"/>
      <c r="O23" s="5"/>
      <c r="P23" s="5"/>
      <c r="Q23" s="5"/>
      <c r="R23" s="5"/>
    </row>
    <row r="24" spans="1:18" ht="15.95" customHeight="1">
      <c r="A24" s="4"/>
      <c r="B24" s="37"/>
      <c r="C24" s="35"/>
      <c r="D24" s="51" t="s">
        <v>26</v>
      </c>
      <c r="E24" s="52">
        <v>2028355</v>
      </c>
      <c r="F24" s="52">
        <v>1945150</v>
      </c>
      <c r="G24" s="53">
        <v>0.32</v>
      </c>
      <c r="H24" s="53">
        <v>0.3</v>
      </c>
      <c r="I24" s="54">
        <v>2.52</v>
      </c>
      <c r="J24" s="5"/>
      <c r="K24" s="5"/>
      <c r="L24" s="5"/>
      <c r="M24" s="5"/>
      <c r="N24" s="5"/>
      <c r="O24" s="5"/>
      <c r="P24" s="5"/>
      <c r="Q24" s="5"/>
      <c r="R24" s="5"/>
    </row>
    <row r="25" spans="1:18" ht="15.95" customHeight="1">
      <c r="A25" s="4"/>
      <c r="B25" s="37"/>
      <c r="C25" s="35"/>
      <c r="D25" s="49" t="s">
        <v>27</v>
      </c>
      <c r="E25" s="263">
        <v>2085935</v>
      </c>
      <c r="F25" s="263">
        <v>2016401</v>
      </c>
      <c r="G25" s="50">
        <v>0.92</v>
      </c>
      <c r="H25" s="50">
        <v>0.88</v>
      </c>
      <c r="I25" s="259">
        <v>53.43</v>
      </c>
      <c r="J25" s="5"/>
      <c r="K25" s="5"/>
      <c r="L25" s="5"/>
      <c r="M25" s="5"/>
      <c r="N25" s="5"/>
      <c r="O25" s="5"/>
      <c r="P25" s="5"/>
      <c r="Q25" s="5"/>
      <c r="R25" s="5"/>
    </row>
    <row r="26" spans="1:18" ht="15.95" customHeight="1">
      <c r="A26" s="4"/>
      <c r="B26" s="37"/>
      <c r="C26" s="35"/>
      <c r="D26" s="51" t="s">
        <v>28</v>
      </c>
      <c r="E26" s="52">
        <v>2182627</v>
      </c>
      <c r="F26" s="52">
        <v>2139671</v>
      </c>
      <c r="G26" s="53">
        <v>1.56</v>
      </c>
      <c r="H26" s="53">
        <v>1.54</v>
      </c>
      <c r="I26" s="260">
        <v>81.96</v>
      </c>
      <c r="J26" s="5"/>
      <c r="K26" s="5"/>
      <c r="L26" s="5"/>
      <c r="M26" s="5"/>
      <c r="N26" s="5"/>
      <c r="O26" s="5"/>
      <c r="P26" s="5"/>
      <c r="Q26" s="5"/>
      <c r="R26" s="5"/>
    </row>
    <row r="27" spans="1:18" ht="15.95" customHeight="1">
      <c r="A27" s="4"/>
      <c r="B27" s="37"/>
      <c r="C27" s="35"/>
      <c r="D27" s="49" t="s">
        <v>29</v>
      </c>
      <c r="E27" s="263">
        <v>2135292</v>
      </c>
      <c r="F27" s="263">
        <v>2152858</v>
      </c>
      <c r="G27" s="50">
        <v>1.75</v>
      </c>
      <c r="H27" s="50">
        <v>1.76</v>
      </c>
      <c r="I27" s="259">
        <v>71.540000000000006</v>
      </c>
      <c r="J27" s="5"/>
      <c r="K27" s="5"/>
      <c r="L27" s="5"/>
      <c r="M27" s="5"/>
      <c r="N27" s="5"/>
      <c r="O27" s="5"/>
      <c r="P27" s="5"/>
      <c r="Q27" s="5"/>
      <c r="R27" s="5"/>
    </row>
    <row r="28" spans="1:18" ht="15.95" customHeight="1">
      <c r="A28" s="4"/>
      <c r="B28" s="37"/>
      <c r="C28" s="35"/>
      <c r="D28" s="51" t="s">
        <v>30</v>
      </c>
      <c r="E28" s="52">
        <v>1946294</v>
      </c>
      <c r="F28" s="52">
        <v>2007982</v>
      </c>
      <c r="G28" s="53">
        <v>1.9</v>
      </c>
      <c r="H28" s="53">
        <v>1.96</v>
      </c>
      <c r="I28" s="260">
        <v>51.6</v>
      </c>
      <c r="J28" s="5"/>
      <c r="K28" s="5"/>
      <c r="L28" s="5"/>
      <c r="M28" s="5"/>
      <c r="N28" s="5"/>
      <c r="O28" s="5"/>
      <c r="P28" s="5"/>
      <c r="Q28" s="5"/>
      <c r="R28" s="5"/>
    </row>
    <row r="29" spans="1:18" ht="15.95" customHeight="1">
      <c r="A29" s="4"/>
      <c r="B29" s="37"/>
      <c r="C29" s="35"/>
      <c r="D29" s="49" t="s">
        <v>31</v>
      </c>
      <c r="E29" s="263">
        <v>1782290</v>
      </c>
      <c r="F29" s="263">
        <v>1879454</v>
      </c>
      <c r="G29" s="50">
        <v>2.29</v>
      </c>
      <c r="H29" s="50">
        <v>2.42</v>
      </c>
      <c r="I29" s="259">
        <v>29.24</v>
      </c>
      <c r="J29" s="5"/>
      <c r="K29" s="5"/>
      <c r="L29" s="5"/>
      <c r="M29" s="5"/>
      <c r="N29" s="5"/>
      <c r="O29" s="5"/>
      <c r="P29" s="5"/>
      <c r="Q29" s="5"/>
      <c r="R29" s="5"/>
    </row>
    <row r="30" spans="1:18" ht="15.95" customHeight="1">
      <c r="A30" s="4"/>
      <c r="B30" s="37"/>
      <c r="C30" s="35"/>
      <c r="D30" s="51" t="s">
        <v>32</v>
      </c>
      <c r="E30" s="52">
        <v>1594976</v>
      </c>
      <c r="F30" s="52">
        <v>1725658</v>
      </c>
      <c r="G30" s="53">
        <v>3.01</v>
      </c>
      <c r="H30" s="53">
        <v>3.26</v>
      </c>
      <c r="I30" s="260">
        <v>8.5879999999999992</v>
      </c>
      <c r="J30" s="5"/>
      <c r="K30" s="5"/>
      <c r="L30" s="5"/>
      <c r="M30" s="5"/>
      <c r="N30" s="5"/>
      <c r="O30" s="5"/>
      <c r="P30" s="5"/>
      <c r="Q30" s="5"/>
      <c r="R30" s="5"/>
    </row>
    <row r="31" spans="1:18" ht="15.95" customHeight="1">
      <c r="A31" s="4"/>
      <c r="B31" s="37"/>
      <c r="C31" s="35"/>
      <c r="D31" s="49" t="s">
        <v>33</v>
      </c>
      <c r="E31" s="263">
        <v>1391528</v>
      </c>
      <c r="F31" s="263">
        <v>1550158</v>
      </c>
      <c r="G31" s="50">
        <v>3.9</v>
      </c>
      <c r="H31" s="50">
        <v>4.34</v>
      </c>
      <c r="I31" s="259">
        <v>0.66</v>
      </c>
      <c r="J31" s="5"/>
      <c r="K31" s="5"/>
      <c r="L31" s="5"/>
      <c r="M31" s="5"/>
      <c r="N31" s="5"/>
      <c r="O31" s="5"/>
      <c r="P31" s="5"/>
      <c r="Q31" s="5"/>
      <c r="R31" s="5"/>
    </row>
    <row r="32" spans="1:18" ht="15.95" customHeight="1">
      <c r="A32" s="4"/>
      <c r="B32" s="37"/>
      <c r="C32" s="35"/>
      <c r="D32" s="51" t="s">
        <v>34</v>
      </c>
      <c r="E32" s="52">
        <v>1330374</v>
      </c>
      <c r="F32" s="52">
        <v>1518092</v>
      </c>
      <c r="G32" s="53">
        <v>5.47</v>
      </c>
      <c r="H32" s="53">
        <v>6.24</v>
      </c>
      <c r="I32" s="54">
        <v>0.11</v>
      </c>
      <c r="J32" s="5"/>
      <c r="K32" s="5"/>
      <c r="L32" s="5"/>
      <c r="M32" s="5"/>
      <c r="N32" s="5"/>
      <c r="O32" s="5"/>
      <c r="P32" s="5"/>
      <c r="Q32" s="5"/>
      <c r="R32" s="5"/>
    </row>
    <row r="33" spans="1:18" ht="15.95" customHeight="1">
      <c r="A33" s="4"/>
      <c r="B33" s="37"/>
      <c r="C33" s="35"/>
      <c r="D33" s="49" t="s">
        <v>35</v>
      </c>
      <c r="E33" s="263">
        <v>1228721</v>
      </c>
      <c r="F33" s="263">
        <v>1429198</v>
      </c>
      <c r="G33" s="50">
        <v>8.09</v>
      </c>
      <c r="H33" s="50">
        <v>9.4</v>
      </c>
      <c r="I33" s="49" t="s">
        <v>24</v>
      </c>
      <c r="J33" s="5"/>
      <c r="K33" s="5"/>
      <c r="L33" s="5"/>
      <c r="M33" s="5"/>
      <c r="N33" s="5"/>
      <c r="O33" s="5"/>
      <c r="P33" s="5"/>
      <c r="Q33" s="5"/>
      <c r="R33" s="5"/>
    </row>
    <row r="34" spans="1:18" ht="15.95" customHeight="1">
      <c r="A34" s="4"/>
      <c r="B34" s="37"/>
      <c r="C34" s="35"/>
      <c r="D34" s="51" t="s">
        <v>36</v>
      </c>
      <c r="E34" s="52">
        <v>1021639</v>
      </c>
      <c r="F34" s="52">
        <v>1207786</v>
      </c>
      <c r="G34" s="53">
        <v>12.45</v>
      </c>
      <c r="H34" s="53">
        <v>14.72</v>
      </c>
      <c r="I34" s="55" t="s">
        <v>24</v>
      </c>
      <c r="J34" s="5"/>
      <c r="K34" s="5"/>
      <c r="L34" s="5"/>
      <c r="M34" s="5"/>
      <c r="N34" s="5"/>
      <c r="O34" s="5"/>
      <c r="P34" s="5"/>
      <c r="Q34" s="5"/>
      <c r="R34" s="5"/>
    </row>
    <row r="35" spans="1:18" ht="15.95" customHeight="1">
      <c r="A35" s="4"/>
      <c r="B35" s="37"/>
      <c r="C35" s="35"/>
      <c r="D35" s="49" t="s">
        <v>37</v>
      </c>
      <c r="E35" s="263">
        <v>783132</v>
      </c>
      <c r="F35" s="263">
        <v>940668</v>
      </c>
      <c r="G35" s="50">
        <v>18.14</v>
      </c>
      <c r="H35" s="50">
        <v>21.78</v>
      </c>
      <c r="I35" s="49" t="s">
        <v>24</v>
      </c>
      <c r="J35" s="5"/>
      <c r="K35" s="5"/>
      <c r="L35" s="5"/>
      <c r="M35" s="5"/>
      <c r="N35" s="5"/>
      <c r="O35" s="5"/>
      <c r="P35" s="5"/>
      <c r="Q35" s="5"/>
      <c r="R35" s="5"/>
    </row>
    <row r="36" spans="1:18" ht="15.95" customHeight="1">
      <c r="A36" s="4"/>
      <c r="B36" s="37"/>
      <c r="C36" s="35"/>
      <c r="D36" s="51" t="s">
        <v>38</v>
      </c>
      <c r="E36" s="52">
        <v>564288</v>
      </c>
      <c r="F36" s="52">
        <v>692831</v>
      </c>
      <c r="G36" s="53">
        <v>27.35</v>
      </c>
      <c r="H36" s="53">
        <v>33.58</v>
      </c>
      <c r="I36" s="55" t="s">
        <v>24</v>
      </c>
      <c r="J36" s="5"/>
      <c r="K36" s="5"/>
      <c r="L36" s="5"/>
      <c r="M36" s="5"/>
      <c r="N36" s="5"/>
      <c r="O36" s="5"/>
      <c r="P36" s="5"/>
      <c r="Q36" s="5"/>
      <c r="R36" s="5"/>
    </row>
    <row r="37" spans="1:18" ht="15.95" customHeight="1">
      <c r="A37" s="4"/>
      <c r="B37" s="37"/>
      <c r="C37" s="35"/>
      <c r="D37" s="49" t="s">
        <v>39</v>
      </c>
      <c r="E37" s="263">
        <v>374091</v>
      </c>
      <c r="F37" s="263">
        <v>473737</v>
      </c>
      <c r="G37" s="50">
        <v>40.799999999999997</v>
      </c>
      <c r="H37" s="50">
        <v>51.67</v>
      </c>
      <c r="I37" s="49" t="s">
        <v>24</v>
      </c>
      <c r="J37" s="5"/>
      <c r="K37" s="5"/>
      <c r="L37" s="5"/>
      <c r="M37" s="5"/>
      <c r="N37" s="5"/>
      <c r="O37" s="5"/>
      <c r="P37" s="5"/>
      <c r="Q37" s="5"/>
      <c r="R37" s="5"/>
    </row>
    <row r="38" spans="1:18" ht="15.95" customHeight="1">
      <c r="A38" s="4"/>
      <c r="B38" s="37"/>
      <c r="C38" s="35"/>
      <c r="D38" s="56" t="s">
        <v>40</v>
      </c>
      <c r="E38" s="57">
        <v>446464</v>
      </c>
      <c r="F38" s="57">
        <v>603278</v>
      </c>
      <c r="G38" s="58">
        <v>95.94</v>
      </c>
      <c r="H38" s="58">
        <v>129.65</v>
      </c>
      <c r="I38" s="59" t="s">
        <v>24</v>
      </c>
      <c r="J38" s="5"/>
      <c r="K38" s="5"/>
      <c r="L38" s="5"/>
      <c r="M38" s="5"/>
      <c r="N38" s="5"/>
      <c r="O38" s="5"/>
      <c r="P38" s="5"/>
      <c r="Q38" s="5"/>
      <c r="R38" s="5"/>
    </row>
    <row r="39" spans="1:18" ht="15.95" customHeight="1">
      <c r="A39" s="4"/>
      <c r="B39" s="37"/>
      <c r="C39" s="35"/>
      <c r="D39" s="60" t="s">
        <v>41</v>
      </c>
      <c r="E39" s="61">
        <f>SUM(E22:E38)</f>
        <v>24921625</v>
      </c>
      <c r="F39" s="61">
        <f>SUM(F22:F38)</f>
        <v>26137267</v>
      </c>
      <c r="G39" s="61"/>
      <c r="H39" s="61"/>
      <c r="I39" s="62"/>
      <c r="J39" s="5"/>
      <c r="K39" s="5"/>
      <c r="L39" s="5"/>
      <c r="M39" s="5"/>
      <c r="N39" s="5"/>
      <c r="O39" s="5"/>
      <c r="P39" s="5"/>
      <c r="Q39" s="5"/>
      <c r="R39" s="5"/>
    </row>
    <row r="40" spans="1:18" ht="12.75" customHeight="1" thickBot="1">
      <c r="A40" s="4"/>
      <c r="B40" s="37"/>
      <c r="C40" s="35"/>
      <c r="D40" s="63"/>
      <c r="E40" s="63"/>
      <c r="F40" s="63"/>
      <c r="G40" s="63"/>
      <c r="H40" s="63"/>
      <c r="I40" s="63"/>
      <c r="J40" s="43"/>
      <c r="K40" s="43"/>
      <c r="L40" s="5"/>
      <c r="M40" s="5"/>
      <c r="N40" s="5"/>
      <c r="O40" s="5"/>
      <c r="P40" s="5"/>
      <c r="Q40" s="5"/>
      <c r="R40" s="5"/>
    </row>
    <row r="41" spans="1:18" ht="14.25" customHeight="1">
      <c r="A41" s="4"/>
      <c r="B41" s="37"/>
      <c r="C41" s="35"/>
      <c r="D41" s="338" t="s">
        <v>163</v>
      </c>
      <c r="E41" s="339"/>
      <c r="F41" s="339"/>
      <c r="G41" s="339"/>
      <c r="H41" s="339"/>
      <c r="I41" s="339"/>
      <c r="J41" s="340"/>
      <c r="K41" s="340"/>
      <c r="L41" s="5"/>
      <c r="M41" s="5"/>
      <c r="N41" s="5"/>
      <c r="O41" s="5"/>
      <c r="P41" s="5"/>
      <c r="Q41" s="5"/>
      <c r="R41" s="5"/>
    </row>
    <row r="42" spans="1:18" ht="12.75" customHeight="1">
      <c r="A42" s="4"/>
      <c r="B42" s="37"/>
      <c r="C42" s="35"/>
      <c r="D42" s="340"/>
      <c r="E42" s="340"/>
      <c r="F42" s="340"/>
      <c r="G42" s="340"/>
      <c r="H42" s="340"/>
      <c r="I42" s="340"/>
      <c r="J42" s="340"/>
      <c r="K42" s="340"/>
      <c r="L42" s="5"/>
      <c r="M42" s="5"/>
      <c r="N42" s="5"/>
      <c r="O42" s="5"/>
      <c r="P42" s="5"/>
      <c r="Q42" s="5"/>
      <c r="R42" s="5"/>
    </row>
    <row r="43" spans="1:18" ht="13.7" customHeight="1">
      <c r="A43" s="4"/>
      <c r="B43" s="37"/>
      <c r="C43" s="35"/>
      <c r="D43" s="326" t="s">
        <v>42</v>
      </c>
      <c r="E43" s="327"/>
      <c r="F43" s="64"/>
      <c r="G43" s="64"/>
      <c r="H43" s="64"/>
      <c r="I43" s="64"/>
      <c r="J43" s="64"/>
      <c r="K43" s="64"/>
      <c r="L43" s="5"/>
      <c r="M43" s="5"/>
      <c r="N43" s="5"/>
      <c r="O43" s="5"/>
      <c r="P43" s="5"/>
      <c r="Q43" s="5"/>
      <c r="R43" s="5"/>
    </row>
    <row r="44" spans="1:18" ht="13.7" customHeight="1">
      <c r="A44" s="4"/>
      <c r="B44" s="37"/>
      <c r="C44" s="35"/>
      <c r="D44" s="65"/>
      <c r="E44" s="65"/>
      <c r="F44" s="64"/>
      <c r="G44" s="64"/>
      <c r="H44" s="64"/>
      <c r="I44" s="64"/>
      <c r="J44" s="64"/>
      <c r="K44" s="64"/>
      <c r="L44" s="5"/>
      <c r="M44" s="5"/>
      <c r="N44" s="5"/>
      <c r="O44" s="5"/>
      <c r="P44" s="5"/>
      <c r="Q44" s="5"/>
      <c r="R44" s="5"/>
    </row>
    <row r="45" spans="1:18" ht="12.95" customHeight="1">
      <c r="A45" s="4"/>
      <c r="B45" s="37"/>
      <c r="C45" s="35"/>
      <c r="D45" s="271" t="s">
        <v>199</v>
      </c>
      <c r="E45" s="38"/>
      <c r="F45" s="38"/>
      <c r="G45" s="38"/>
      <c r="H45" s="38"/>
      <c r="I45" s="38"/>
      <c r="J45" s="5"/>
      <c r="K45" s="315" t="s">
        <v>201</v>
      </c>
      <c r="L45" s="316"/>
      <c r="M45" s="316"/>
      <c r="N45" s="66"/>
      <c r="O45" s="5"/>
      <c r="P45" s="5"/>
      <c r="Q45" s="5"/>
      <c r="R45" s="5"/>
    </row>
    <row r="46" spans="1:18" ht="13.7" customHeight="1">
      <c r="A46" s="4"/>
      <c r="B46" s="37"/>
      <c r="C46" s="35"/>
      <c r="D46" s="38"/>
      <c r="E46" s="38"/>
      <c r="F46" s="38"/>
      <c r="G46" s="38"/>
      <c r="H46" s="38"/>
      <c r="I46" s="38"/>
      <c r="J46" s="38"/>
      <c r="K46" s="38"/>
      <c r="L46" s="5"/>
      <c r="M46" s="5"/>
      <c r="N46" s="5"/>
      <c r="O46" s="5"/>
      <c r="P46" s="5"/>
      <c r="Q46" s="5"/>
      <c r="R46" s="5"/>
    </row>
    <row r="47" spans="1:18" ht="12.75" customHeight="1">
      <c r="A47" s="4"/>
      <c r="B47" s="37"/>
      <c r="C47" s="35"/>
      <c r="D47" s="38"/>
      <c r="E47" s="38"/>
      <c r="F47" s="38"/>
      <c r="G47" s="38"/>
      <c r="H47" s="38"/>
      <c r="I47" s="38"/>
      <c r="J47" s="67"/>
      <c r="K47" s="67"/>
      <c r="L47" s="5"/>
      <c r="M47" s="5"/>
      <c r="N47" s="5"/>
      <c r="O47" s="5"/>
      <c r="P47" s="5"/>
      <c r="Q47" s="5"/>
      <c r="R47" s="5"/>
    </row>
    <row r="48" spans="1:18" ht="13.7" customHeight="1">
      <c r="A48" s="4"/>
      <c r="B48" s="34">
        <f>B13+0.1</f>
        <v>1.3000000000000003</v>
      </c>
      <c r="C48" s="68"/>
      <c r="D48" s="319" t="s">
        <v>43</v>
      </c>
      <c r="E48" s="320"/>
      <c r="F48" s="320"/>
      <c r="G48" s="320"/>
      <c r="H48" s="320"/>
      <c r="I48" s="320"/>
      <c r="J48" s="320"/>
      <c r="K48" s="320"/>
      <c r="L48" s="320"/>
      <c r="M48" s="320"/>
      <c r="N48" s="5"/>
      <c r="O48" s="5"/>
      <c r="P48" s="5"/>
      <c r="Q48" s="5"/>
      <c r="R48" s="5"/>
    </row>
    <row r="49" spans="1:18" ht="15.75" customHeight="1">
      <c r="A49" s="4"/>
      <c r="B49" s="71"/>
      <c r="C49" s="72"/>
      <c r="D49" s="320"/>
      <c r="E49" s="320"/>
      <c r="F49" s="320"/>
      <c r="G49" s="320"/>
      <c r="H49" s="320"/>
      <c r="I49" s="320"/>
      <c r="J49" s="320"/>
      <c r="K49" s="320"/>
      <c r="L49" s="320"/>
      <c r="M49" s="320"/>
      <c r="N49" s="5"/>
      <c r="O49" s="5"/>
      <c r="P49" s="5"/>
      <c r="Q49" s="5"/>
      <c r="R49" s="5"/>
    </row>
    <row r="50" spans="1:18" ht="13.7" customHeight="1">
      <c r="A50" s="4"/>
      <c r="B50" s="71"/>
      <c r="C50" s="72"/>
      <c r="D50" s="5"/>
      <c r="E50" s="5"/>
      <c r="F50" s="5"/>
      <c r="G50" s="5"/>
      <c r="H50" s="5"/>
      <c r="I50" s="5"/>
      <c r="J50" s="39"/>
      <c r="K50" s="39"/>
      <c r="L50" s="5"/>
      <c r="M50" s="5"/>
      <c r="N50" s="5"/>
      <c r="O50" s="5"/>
      <c r="P50" s="5"/>
      <c r="Q50" s="5"/>
      <c r="R50" s="5"/>
    </row>
    <row r="51" spans="1:18" ht="13.7" customHeight="1">
      <c r="A51" s="4"/>
      <c r="B51" s="71"/>
      <c r="C51" s="72"/>
      <c r="D51" s="271" t="s">
        <v>199</v>
      </c>
      <c r="E51" s="39"/>
      <c r="F51" s="39"/>
      <c r="G51" s="39"/>
      <c r="H51" s="39"/>
      <c r="I51" s="39"/>
      <c r="J51" s="5"/>
      <c r="K51" s="315" t="s">
        <v>202</v>
      </c>
      <c r="L51" s="316"/>
      <c r="M51" s="316"/>
      <c r="N51" s="66"/>
      <c r="O51" s="5"/>
      <c r="P51" s="5"/>
      <c r="Q51" s="5"/>
      <c r="R51" s="5"/>
    </row>
    <row r="52" spans="1:18" ht="13.7" customHeight="1">
      <c r="A52" s="4"/>
      <c r="B52" s="71"/>
      <c r="C52" s="72"/>
      <c r="D52" s="39"/>
      <c r="E52" s="39"/>
      <c r="F52" s="39"/>
      <c r="G52" s="39"/>
      <c r="H52" s="39"/>
      <c r="I52" s="39"/>
      <c r="J52" s="73"/>
      <c r="K52" s="73"/>
      <c r="L52" s="5"/>
      <c r="M52" s="5"/>
      <c r="N52" s="5"/>
      <c r="O52" s="5"/>
      <c r="P52" s="5"/>
      <c r="Q52" s="5"/>
      <c r="R52" s="5"/>
    </row>
    <row r="53" spans="1:18" ht="13.7" customHeight="1">
      <c r="A53" s="4"/>
      <c r="B53" s="71"/>
      <c r="C53" s="72"/>
      <c r="D53" s="39"/>
      <c r="E53" s="39"/>
      <c r="F53" s="39"/>
      <c r="G53" s="39"/>
      <c r="H53" s="39"/>
      <c r="I53" s="39"/>
      <c r="J53" s="73"/>
      <c r="K53" s="73"/>
      <c r="L53" s="5"/>
      <c r="M53" s="5"/>
      <c r="N53" s="5"/>
      <c r="O53" s="5"/>
      <c r="P53" s="5"/>
      <c r="Q53" s="5"/>
      <c r="R53" s="5"/>
    </row>
    <row r="54" spans="1:18" ht="12.75" customHeight="1">
      <c r="A54" s="4"/>
      <c r="B54" s="34">
        <f>B48+0.1</f>
        <v>1.4000000000000004</v>
      </c>
      <c r="C54" s="35"/>
      <c r="D54" s="318" t="s">
        <v>44</v>
      </c>
      <c r="E54" s="317"/>
      <c r="F54" s="317"/>
      <c r="G54" s="317"/>
      <c r="H54" s="317"/>
      <c r="I54" s="317"/>
      <c r="J54" s="317"/>
      <c r="K54" s="317"/>
      <c r="L54" s="317"/>
      <c r="M54" s="317"/>
      <c r="N54" s="5"/>
      <c r="O54" s="5"/>
      <c r="P54" s="5"/>
      <c r="Q54" s="5"/>
      <c r="R54" s="5"/>
    </row>
    <row r="55" spans="1:18" ht="12.75" customHeight="1">
      <c r="A55" s="4"/>
      <c r="B55" s="37"/>
      <c r="C55" s="35"/>
      <c r="D55" s="74"/>
      <c r="E55" s="74"/>
      <c r="F55" s="74"/>
      <c r="G55" s="74"/>
      <c r="H55" s="74"/>
      <c r="I55" s="74"/>
      <c r="J55" s="74"/>
      <c r="K55" s="74"/>
      <c r="L55" s="74"/>
      <c r="M55" s="74"/>
      <c r="N55" s="5"/>
      <c r="O55" s="5"/>
      <c r="P55" s="5"/>
      <c r="Q55" s="5"/>
      <c r="R55" s="5"/>
    </row>
    <row r="56" spans="1:18" ht="12.95" customHeight="1">
      <c r="A56" s="4"/>
      <c r="B56" s="37"/>
      <c r="C56" s="35"/>
      <c r="D56" s="271" t="s">
        <v>199</v>
      </c>
      <c r="E56" s="36"/>
      <c r="F56" s="36"/>
      <c r="G56" s="36"/>
      <c r="H56" s="36"/>
      <c r="I56" s="36"/>
      <c r="J56" s="5"/>
      <c r="K56" s="336" t="s">
        <v>203</v>
      </c>
      <c r="L56" s="316"/>
      <c r="M56" s="316"/>
      <c r="N56" s="66"/>
      <c r="O56" s="5"/>
      <c r="P56" s="5"/>
      <c r="Q56" s="5"/>
      <c r="R56" s="5"/>
    </row>
    <row r="57" spans="1:18" ht="13.7" customHeight="1">
      <c r="A57" s="4"/>
      <c r="B57" s="37"/>
      <c r="C57" s="35"/>
      <c r="D57" s="5"/>
      <c r="E57" s="5"/>
      <c r="F57" s="5"/>
      <c r="G57" s="5"/>
      <c r="H57" s="5"/>
      <c r="I57" s="5"/>
      <c r="J57" s="33"/>
      <c r="K57" s="33"/>
      <c r="L57" s="5"/>
      <c r="M57" s="5"/>
      <c r="N57" s="5"/>
      <c r="O57" s="5"/>
      <c r="P57" s="5"/>
      <c r="Q57" s="5"/>
      <c r="R57" s="5"/>
    </row>
    <row r="58" spans="1:18" ht="12.95" customHeight="1">
      <c r="A58" s="4"/>
      <c r="B58" s="34">
        <f>B54+0.1</f>
        <v>1.5000000000000004</v>
      </c>
      <c r="C58" s="35"/>
      <c r="D58" s="322" t="s">
        <v>45</v>
      </c>
      <c r="E58" s="323"/>
      <c r="F58" s="323"/>
      <c r="G58" s="323"/>
      <c r="H58" s="323"/>
      <c r="I58" s="323"/>
      <c r="J58" s="323"/>
      <c r="K58" s="323"/>
      <c r="L58" s="323"/>
      <c r="M58" s="323"/>
      <c r="N58" s="5"/>
      <c r="O58" s="5"/>
      <c r="P58" s="5"/>
      <c r="Q58" s="5"/>
      <c r="R58" s="5"/>
    </row>
    <row r="59" spans="1:18" ht="13.7" customHeight="1">
      <c r="A59" s="4"/>
      <c r="B59" s="37"/>
      <c r="C59" s="35"/>
      <c r="D59" s="36"/>
      <c r="E59" s="36"/>
      <c r="F59" s="36"/>
      <c r="G59" s="36"/>
      <c r="H59" s="36"/>
      <c r="I59" s="36"/>
      <c r="J59" s="36"/>
      <c r="K59" s="36"/>
      <c r="L59" s="5"/>
      <c r="M59" s="5"/>
      <c r="N59" s="5"/>
      <c r="O59" s="5"/>
      <c r="P59" s="5"/>
      <c r="Q59" s="5"/>
      <c r="R59" s="5"/>
    </row>
    <row r="60" spans="1:18" ht="12.75" customHeight="1">
      <c r="A60" s="4"/>
      <c r="B60" s="37"/>
      <c r="C60" s="35"/>
      <c r="D60" s="271" t="s">
        <v>199</v>
      </c>
      <c r="E60" s="38"/>
      <c r="F60" s="38"/>
      <c r="G60" s="38"/>
      <c r="H60" s="38"/>
      <c r="I60" s="38"/>
      <c r="J60" s="5"/>
      <c r="K60" s="315" t="s">
        <v>204</v>
      </c>
      <c r="L60" s="316"/>
      <c r="M60" s="316"/>
      <c r="N60" s="66"/>
      <c r="O60" s="5"/>
      <c r="P60" s="5"/>
      <c r="Q60" s="5"/>
      <c r="R60" s="5"/>
    </row>
    <row r="61" spans="1:18" ht="13.7" customHeight="1">
      <c r="A61" s="4"/>
      <c r="B61" s="37"/>
      <c r="C61" s="35"/>
      <c r="D61" s="38"/>
      <c r="E61" s="38"/>
      <c r="F61" s="38"/>
      <c r="G61" s="38"/>
      <c r="H61" s="38"/>
      <c r="I61" s="38"/>
      <c r="J61" s="38"/>
      <c r="K61" s="38"/>
      <c r="L61" s="5"/>
      <c r="M61" s="5"/>
      <c r="N61" s="5"/>
      <c r="O61" s="5"/>
      <c r="P61" s="5"/>
      <c r="Q61" s="5"/>
      <c r="R61" s="5"/>
    </row>
    <row r="62" spans="1:18" ht="12.95" customHeight="1">
      <c r="A62" s="4"/>
      <c r="B62" s="34">
        <f>B58+0.1</f>
        <v>1.6000000000000005</v>
      </c>
      <c r="C62" s="35"/>
      <c r="D62" s="332" t="s">
        <v>46</v>
      </c>
      <c r="E62" s="333"/>
      <c r="F62" s="333"/>
      <c r="G62" s="333"/>
      <c r="H62" s="333"/>
      <c r="I62" s="333"/>
      <c r="J62" s="333"/>
      <c r="K62" s="333"/>
      <c r="L62" s="333"/>
      <c r="M62" s="333"/>
      <c r="N62" s="5"/>
      <c r="O62" s="5"/>
      <c r="P62" s="5"/>
      <c r="Q62" s="5"/>
      <c r="R62" s="5"/>
    </row>
    <row r="63" spans="1:18" ht="13.7" customHeight="1">
      <c r="A63" s="4"/>
      <c r="B63" s="71"/>
      <c r="C63" s="72"/>
      <c r="D63" s="333"/>
      <c r="E63" s="333"/>
      <c r="F63" s="333"/>
      <c r="G63" s="333"/>
      <c r="H63" s="333"/>
      <c r="I63" s="333"/>
      <c r="J63" s="333"/>
      <c r="K63" s="333"/>
      <c r="L63" s="333"/>
      <c r="M63" s="333"/>
      <c r="N63" s="5"/>
      <c r="O63" s="5"/>
      <c r="P63" s="5"/>
      <c r="Q63" s="5"/>
      <c r="R63" s="5"/>
    </row>
    <row r="64" spans="1:18" ht="13.7" customHeight="1">
      <c r="A64" s="4"/>
      <c r="B64" s="71"/>
      <c r="C64" s="72"/>
      <c r="D64" s="36"/>
      <c r="E64" s="36"/>
      <c r="F64" s="36"/>
      <c r="G64" s="36"/>
      <c r="H64" s="36"/>
      <c r="I64" s="36"/>
      <c r="J64" s="36"/>
      <c r="K64" s="36"/>
      <c r="L64" s="36"/>
      <c r="M64" s="36"/>
      <c r="N64" s="5"/>
      <c r="O64" s="5"/>
      <c r="P64" s="5"/>
      <c r="Q64" s="5"/>
      <c r="R64" s="5"/>
    </row>
    <row r="65" spans="1:18" ht="12.95" customHeight="1">
      <c r="A65" s="4"/>
      <c r="B65" s="71"/>
      <c r="C65" s="72"/>
      <c r="D65" s="271" t="s">
        <v>199</v>
      </c>
      <c r="E65" s="76"/>
      <c r="F65" s="76"/>
      <c r="G65" s="76"/>
      <c r="H65" s="76"/>
      <c r="I65" s="76"/>
      <c r="J65" s="30"/>
      <c r="K65" s="315" t="s">
        <v>205</v>
      </c>
      <c r="L65" s="316"/>
      <c r="M65" s="316"/>
      <c r="N65" s="66"/>
      <c r="O65" s="5"/>
      <c r="P65" s="5"/>
      <c r="Q65" s="5"/>
      <c r="R65" s="5"/>
    </row>
    <row r="66" spans="1:18" ht="13.7" customHeight="1">
      <c r="A66" s="4"/>
      <c r="B66" s="37"/>
      <c r="C66" s="35"/>
      <c r="D66" s="5"/>
      <c r="E66" s="5"/>
      <c r="F66" s="5"/>
      <c r="G66" s="5"/>
      <c r="H66" s="5"/>
      <c r="I66" s="5"/>
      <c r="J66" s="5"/>
      <c r="K66" s="5"/>
      <c r="L66" s="5"/>
      <c r="M66" s="5"/>
      <c r="N66" s="5"/>
      <c r="O66" s="5"/>
      <c r="P66" s="5"/>
      <c r="Q66" s="5"/>
      <c r="R66" s="5"/>
    </row>
    <row r="67" spans="1:18" ht="12.75" customHeight="1">
      <c r="A67" s="4"/>
      <c r="B67" s="34">
        <f>B62+0.1</f>
        <v>1.7000000000000006</v>
      </c>
      <c r="C67" s="35"/>
      <c r="D67" s="311" t="s">
        <v>47</v>
      </c>
      <c r="E67" s="321"/>
      <c r="F67" s="321"/>
      <c r="G67" s="321"/>
      <c r="H67" s="321"/>
      <c r="I67" s="321"/>
      <c r="J67" s="321"/>
      <c r="K67" s="321"/>
      <c r="L67" s="321"/>
      <c r="M67" s="321"/>
      <c r="N67" s="5"/>
      <c r="O67" s="5"/>
      <c r="P67" s="5"/>
      <c r="Q67" s="5"/>
      <c r="R67" s="5"/>
    </row>
    <row r="68" spans="1:18" ht="13.7" customHeight="1">
      <c r="A68" s="4"/>
      <c r="B68" s="71"/>
      <c r="C68" s="72"/>
      <c r="D68" s="321"/>
      <c r="E68" s="321"/>
      <c r="F68" s="321"/>
      <c r="G68" s="321"/>
      <c r="H68" s="321"/>
      <c r="I68" s="321"/>
      <c r="J68" s="321"/>
      <c r="K68" s="321"/>
      <c r="L68" s="321"/>
      <c r="M68" s="321"/>
      <c r="N68" s="5"/>
      <c r="O68" s="5"/>
      <c r="P68" s="5"/>
      <c r="Q68" s="5"/>
      <c r="R68" s="5"/>
    </row>
    <row r="69" spans="1:18" ht="13.7" customHeight="1">
      <c r="A69" s="4"/>
      <c r="B69" s="71"/>
      <c r="C69" s="72"/>
      <c r="D69" s="317"/>
      <c r="E69" s="317"/>
      <c r="F69" s="317"/>
      <c r="G69" s="317"/>
      <c r="H69" s="317"/>
      <c r="I69" s="317"/>
      <c r="J69" s="317"/>
      <c r="K69" s="317"/>
      <c r="L69" s="5"/>
      <c r="M69" s="5"/>
      <c r="N69" s="5"/>
      <c r="O69" s="5"/>
      <c r="P69" s="5"/>
      <c r="Q69" s="5"/>
      <c r="R69" s="5"/>
    </row>
    <row r="70" spans="1:18" ht="12.95" customHeight="1">
      <c r="A70" s="4"/>
      <c r="B70" s="71"/>
      <c r="C70" s="72"/>
      <c r="D70" s="271" t="s">
        <v>199</v>
      </c>
      <c r="E70" s="77"/>
      <c r="F70" s="77"/>
      <c r="G70" s="77"/>
      <c r="H70" s="77"/>
      <c r="I70" s="77"/>
      <c r="J70" s="30"/>
      <c r="K70" s="315" t="s">
        <v>207</v>
      </c>
      <c r="L70" s="316"/>
      <c r="M70" s="316"/>
      <c r="N70" s="5"/>
      <c r="O70" s="5"/>
      <c r="P70" s="5"/>
      <c r="Q70" s="5"/>
      <c r="R70" s="5"/>
    </row>
    <row r="71" spans="1:18" ht="13.7" customHeight="1">
      <c r="A71" s="4"/>
      <c r="B71" s="37"/>
      <c r="C71" s="35"/>
      <c r="D71" s="5"/>
      <c r="E71" s="5"/>
      <c r="F71" s="5"/>
      <c r="G71" s="5"/>
      <c r="H71" s="5"/>
      <c r="I71" s="5"/>
      <c r="J71" s="5"/>
      <c r="K71" s="334"/>
      <c r="L71" s="334"/>
      <c r="M71" s="5"/>
      <c r="N71" s="5"/>
      <c r="O71" s="5"/>
      <c r="P71" s="5"/>
      <c r="Q71" s="5"/>
      <c r="R71" s="5"/>
    </row>
    <row r="72" spans="1:18" ht="12.75" customHeight="1">
      <c r="A72" s="4"/>
      <c r="B72" s="34">
        <f>B67+0.1</f>
        <v>1.8000000000000007</v>
      </c>
      <c r="C72" s="35"/>
      <c r="D72" s="318" t="s">
        <v>48</v>
      </c>
      <c r="E72" s="317"/>
      <c r="F72" s="317"/>
      <c r="G72" s="317"/>
      <c r="H72" s="317"/>
      <c r="I72" s="317"/>
      <c r="J72" s="317"/>
      <c r="K72" s="317"/>
      <c r="L72" s="317"/>
      <c r="M72" s="317"/>
      <c r="N72" s="5"/>
      <c r="O72" s="5"/>
      <c r="P72" s="5"/>
      <c r="Q72" s="5"/>
      <c r="R72" s="5"/>
    </row>
    <row r="73" spans="1:18" ht="13.7" customHeight="1">
      <c r="A73" s="4"/>
      <c r="B73" s="71"/>
      <c r="C73" s="72"/>
      <c r="D73" s="74"/>
      <c r="E73" s="74"/>
      <c r="F73" s="74"/>
      <c r="G73" s="74"/>
      <c r="H73" s="74"/>
      <c r="I73" s="74"/>
      <c r="J73" s="74"/>
      <c r="K73" s="74"/>
      <c r="L73" s="74"/>
      <c r="M73" s="74"/>
      <c r="N73" s="5"/>
      <c r="O73" s="5"/>
      <c r="P73" s="5"/>
      <c r="Q73" s="5"/>
      <c r="R73" s="5"/>
    </row>
    <row r="74" spans="1:18" ht="12.95" customHeight="1">
      <c r="A74" s="4"/>
      <c r="B74" s="71"/>
      <c r="C74" s="72"/>
      <c r="D74" s="271" t="s">
        <v>199</v>
      </c>
      <c r="E74" s="77"/>
      <c r="F74" s="77"/>
      <c r="G74" s="77"/>
      <c r="H74" s="77"/>
      <c r="I74" s="77"/>
      <c r="J74" s="30"/>
      <c r="K74" s="315" t="s">
        <v>208</v>
      </c>
      <c r="L74" s="316"/>
      <c r="M74" s="316"/>
      <c r="N74" s="5"/>
      <c r="O74" s="5"/>
      <c r="P74" s="5"/>
      <c r="Q74" s="5"/>
      <c r="R74" s="5"/>
    </row>
    <row r="75" spans="1:18" ht="12.95" customHeight="1">
      <c r="A75" s="4"/>
      <c r="B75" s="37"/>
      <c r="C75" s="35"/>
      <c r="D75" s="77"/>
      <c r="E75" s="77"/>
      <c r="F75" s="77"/>
      <c r="G75" s="77"/>
      <c r="H75" s="77"/>
      <c r="I75" s="77"/>
      <c r="J75" s="66"/>
      <c r="K75" s="66"/>
      <c r="L75" s="5"/>
      <c r="M75" s="5"/>
      <c r="N75" s="5"/>
      <c r="O75" s="5"/>
      <c r="P75" s="5"/>
      <c r="Q75" s="5"/>
      <c r="R75" s="5"/>
    </row>
    <row r="76" spans="1:18" ht="12.75" customHeight="1">
      <c r="A76" s="4"/>
      <c r="B76" s="34">
        <v>1.9</v>
      </c>
      <c r="C76" s="35"/>
      <c r="D76" s="311" t="s">
        <v>49</v>
      </c>
      <c r="E76" s="321"/>
      <c r="F76" s="321"/>
      <c r="G76" s="321"/>
      <c r="H76" s="321"/>
      <c r="I76" s="321"/>
      <c r="J76" s="321"/>
      <c r="K76" s="321"/>
      <c r="L76" s="321"/>
      <c r="M76" s="321"/>
      <c r="N76" s="5"/>
      <c r="O76" s="5"/>
      <c r="P76" s="5"/>
      <c r="Q76" s="5"/>
      <c r="R76" s="5"/>
    </row>
    <row r="77" spans="1:18" ht="13.7" customHeight="1">
      <c r="A77" s="4"/>
      <c r="B77" s="37"/>
      <c r="C77" s="35"/>
      <c r="D77" s="321"/>
      <c r="E77" s="321"/>
      <c r="F77" s="321"/>
      <c r="G77" s="321"/>
      <c r="H77" s="321"/>
      <c r="I77" s="321"/>
      <c r="J77" s="321"/>
      <c r="K77" s="321"/>
      <c r="L77" s="321"/>
      <c r="M77" s="321"/>
      <c r="N77" s="5"/>
      <c r="O77" s="5"/>
      <c r="P77" s="5"/>
      <c r="Q77" s="5"/>
      <c r="R77" s="5"/>
    </row>
    <row r="78" spans="1:18" ht="13.7" customHeight="1">
      <c r="A78" s="4"/>
      <c r="B78" s="37"/>
      <c r="C78" s="35"/>
      <c r="D78" s="78"/>
      <c r="E78" s="5"/>
      <c r="F78" s="5"/>
      <c r="G78" s="5"/>
      <c r="H78" s="5"/>
      <c r="I78" s="5"/>
      <c r="J78" s="30"/>
      <c r="K78" s="30"/>
      <c r="L78" s="5"/>
      <c r="M78" s="5"/>
      <c r="N78" s="5"/>
      <c r="O78" s="5"/>
      <c r="P78" s="5"/>
      <c r="Q78" s="5"/>
      <c r="R78" s="5"/>
    </row>
    <row r="79" spans="1:18" ht="12.95" customHeight="1">
      <c r="A79" s="4"/>
      <c r="B79" s="37"/>
      <c r="C79" s="35"/>
      <c r="D79" s="271" t="s">
        <v>199</v>
      </c>
      <c r="E79" s="77"/>
      <c r="F79" s="77"/>
      <c r="G79" s="77"/>
      <c r="H79" s="77"/>
      <c r="I79" s="77"/>
      <c r="J79" s="66"/>
      <c r="K79" s="315" t="s">
        <v>206</v>
      </c>
      <c r="L79" s="316"/>
      <c r="M79" s="316"/>
      <c r="N79" s="5"/>
      <c r="O79" s="5"/>
      <c r="P79" s="5"/>
      <c r="Q79" s="5"/>
      <c r="R79" s="5"/>
    </row>
    <row r="80" spans="1:18" ht="12.95" customHeight="1">
      <c r="A80" s="4"/>
      <c r="B80" s="37"/>
      <c r="C80" s="35"/>
      <c r="D80" s="77"/>
      <c r="E80" s="77"/>
      <c r="F80" s="77"/>
      <c r="G80" s="77"/>
      <c r="H80" s="77"/>
      <c r="I80" s="77"/>
      <c r="J80" s="66"/>
      <c r="K80" s="66"/>
      <c r="L80" s="5"/>
      <c r="M80" s="5"/>
      <c r="N80" s="5"/>
      <c r="O80" s="5"/>
      <c r="P80" s="5"/>
      <c r="Q80" s="5"/>
      <c r="R80" s="5"/>
    </row>
    <row r="81" spans="1:18" ht="12.75" customHeight="1">
      <c r="A81" s="4"/>
      <c r="B81" s="79">
        <v>1.1000000000000001</v>
      </c>
      <c r="C81" s="35"/>
      <c r="D81" s="319" t="s">
        <v>50</v>
      </c>
      <c r="E81" s="320"/>
      <c r="F81" s="320"/>
      <c r="G81" s="320"/>
      <c r="H81" s="320"/>
      <c r="I81" s="320"/>
      <c r="J81" s="320"/>
      <c r="K81" s="320"/>
      <c r="L81" s="320"/>
      <c r="M81" s="320"/>
      <c r="N81" s="29"/>
      <c r="O81" s="29"/>
      <c r="P81" s="29"/>
      <c r="Q81" s="29"/>
      <c r="R81" s="29"/>
    </row>
    <row r="82" spans="1:18" ht="12.95" customHeight="1">
      <c r="A82" s="4"/>
      <c r="B82" s="37"/>
      <c r="C82" s="35"/>
      <c r="D82" s="80"/>
      <c r="E82" s="80"/>
      <c r="F82" s="80"/>
      <c r="G82" s="80"/>
      <c r="H82" s="80"/>
      <c r="I82" s="80"/>
      <c r="J82" s="80"/>
      <c r="K82" s="80"/>
      <c r="L82" s="80"/>
      <c r="M82" s="80"/>
      <c r="N82" s="5"/>
      <c r="O82" s="5"/>
      <c r="P82" s="5"/>
      <c r="Q82" s="5"/>
      <c r="R82" s="5"/>
    </row>
    <row r="83" spans="1:18" ht="12.95" customHeight="1">
      <c r="A83" s="4"/>
      <c r="B83" s="37"/>
      <c r="C83" s="35"/>
      <c r="D83" s="271" t="s">
        <v>199</v>
      </c>
      <c r="E83" s="77"/>
      <c r="F83" s="77"/>
      <c r="G83" s="77"/>
      <c r="H83" s="77"/>
      <c r="I83" s="77"/>
      <c r="J83" s="66"/>
      <c r="K83" s="315" t="s">
        <v>209</v>
      </c>
      <c r="L83" s="316"/>
      <c r="M83" s="316"/>
      <c r="N83" s="5"/>
      <c r="O83" s="5"/>
      <c r="P83" s="5"/>
      <c r="Q83" s="5"/>
      <c r="R83" s="5"/>
    </row>
    <row r="84" spans="1:18" ht="12.95" customHeight="1">
      <c r="A84" s="4"/>
      <c r="B84" s="37"/>
      <c r="C84" s="35"/>
      <c r="D84" s="77"/>
      <c r="E84" s="77"/>
      <c r="F84" s="77"/>
      <c r="G84" s="77"/>
      <c r="H84" s="77"/>
      <c r="I84" s="77"/>
      <c r="J84" s="66"/>
      <c r="K84" s="66"/>
      <c r="L84" s="66"/>
      <c r="M84" s="66"/>
      <c r="N84" s="5"/>
      <c r="O84" s="5"/>
      <c r="P84" s="5"/>
      <c r="Q84" s="5"/>
      <c r="R84" s="5"/>
    </row>
    <row r="85" spans="1:18" ht="25.5" customHeight="1">
      <c r="A85" s="4"/>
      <c r="B85" s="34">
        <v>1.1100000000000001</v>
      </c>
      <c r="C85" s="68"/>
      <c r="D85" s="311" t="s">
        <v>51</v>
      </c>
      <c r="E85" s="321"/>
      <c r="F85" s="321"/>
      <c r="G85" s="321"/>
      <c r="H85" s="321"/>
      <c r="I85" s="321"/>
      <c r="J85" s="321"/>
      <c r="K85" s="321"/>
      <c r="L85" s="321"/>
      <c r="M85" s="321"/>
      <c r="N85" s="5"/>
      <c r="O85" s="5"/>
      <c r="P85" s="5"/>
      <c r="Q85" s="5"/>
      <c r="R85" s="5"/>
    </row>
    <row r="86" spans="1:18" ht="13.7" customHeight="1">
      <c r="A86" s="4"/>
      <c r="B86" s="37"/>
      <c r="C86" s="35"/>
      <c r="D86" s="321"/>
      <c r="E86" s="321"/>
      <c r="F86" s="321"/>
      <c r="G86" s="321"/>
      <c r="H86" s="321"/>
      <c r="I86" s="321"/>
      <c r="J86" s="321"/>
      <c r="K86" s="321"/>
      <c r="L86" s="321"/>
      <c r="M86" s="321"/>
      <c r="N86" s="5"/>
      <c r="O86" s="5"/>
      <c r="P86" s="5"/>
      <c r="Q86" s="5"/>
      <c r="R86" s="5"/>
    </row>
    <row r="87" spans="1:18" ht="12.95" customHeight="1">
      <c r="A87" s="4"/>
      <c r="B87" s="37"/>
      <c r="C87" s="35"/>
      <c r="D87" s="77"/>
      <c r="E87" s="77"/>
      <c r="F87" s="77"/>
      <c r="G87" s="77"/>
      <c r="H87" s="77"/>
      <c r="I87" s="77"/>
      <c r="J87" s="66"/>
      <c r="K87" s="66"/>
      <c r="L87" s="5"/>
      <c r="M87" s="5"/>
      <c r="N87" s="5"/>
      <c r="O87" s="5"/>
      <c r="P87" s="5"/>
      <c r="Q87" s="5"/>
      <c r="R87" s="5"/>
    </row>
    <row r="88" spans="1:18" ht="12.95" customHeight="1">
      <c r="A88" s="4"/>
      <c r="B88" s="37"/>
      <c r="C88" s="35"/>
      <c r="D88" s="271" t="s">
        <v>199</v>
      </c>
      <c r="E88" s="77"/>
      <c r="F88" s="77"/>
      <c r="G88" s="77"/>
      <c r="H88" s="77"/>
      <c r="I88" s="77"/>
      <c r="J88" s="66"/>
      <c r="K88" s="315" t="s">
        <v>210</v>
      </c>
      <c r="L88" s="316"/>
      <c r="M88" s="316"/>
      <c r="N88" s="5"/>
      <c r="O88" s="5"/>
      <c r="P88" s="5"/>
      <c r="Q88" s="5"/>
      <c r="R88" s="5"/>
    </row>
    <row r="89" spans="1:18" ht="12.95" customHeight="1">
      <c r="A89" s="4"/>
      <c r="B89" s="37"/>
      <c r="C89" s="35"/>
      <c r="D89" s="77"/>
      <c r="E89" s="77"/>
      <c r="F89" s="77"/>
      <c r="G89" s="77"/>
      <c r="H89" s="77"/>
      <c r="I89" s="77"/>
      <c r="J89" s="66"/>
      <c r="K89" s="66"/>
      <c r="L89" s="5"/>
      <c r="M89" s="5"/>
      <c r="N89" s="5"/>
      <c r="O89" s="5"/>
      <c r="P89" s="5"/>
      <c r="Q89" s="5"/>
      <c r="R89" s="5"/>
    </row>
    <row r="90" spans="1:18" ht="12.75" customHeight="1">
      <c r="A90" s="4"/>
      <c r="B90" s="34">
        <v>1.1200000000000001</v>
      </c>
      <c r="C90" s="68"/>
      <c r="D90" s="311" t="s">
        <v>52</v>
      </c>
      <c r="E90" s="312"/>
      <c r="F90" s="312"/>
      <c r="G90" s="312"/>
      <c r="H90" s="312"/>
      <c r="I90" s="312"/>
      <c r="J90" s="312"/>
      <c r="K90" s="312"/>
      <c r="L90" s="312"/>
      <c r="M90" s="312"/>
      <c r="N90" s="311"/>
      <c r="O90" s="312"/>
      <c r="P90" s="312"/>
      <c r="Q90" s="312"/>
      <c r="R90" s="312"/>
    </row>
    <row r="91" spans="1:18" ht="12.75" customHeight="1">
      <c r="A91" s="4"/>
      <c r="B91" s="37"/>
      <c r="C91" s="35"/>
      <c r="D91" s="78"/>
      <c r="E91" s="5"/>
      <c r="F91" s="5"/>
      <c r="G91" s="5"/>
      <c r="H91" s="5"/>
      <c r="I91" s="5"/>
      <c r="J91" s="30"/>
      <c r="K91" s="30"/>
      <c r="L91" s="5"/>
      <c r="M91" s="5"/>
      <c r="N91" s="5"/>
      <c r="O91" s="5"/>
      <c r="P91" s="5"/>
      <c r="Q91" s="5"/>
      <c r="R91" s="5"/>
    </row>
    <row r="92" spans="1:18" ht="12.95" customHeight="1">
      <c r="A92" s="4"/>
      <c r="B92" s="37"/>
      <c r="C92" s="35"/>
      <c r="D92" s="271" t="s">
        <v>199</v>
      </c>
      <c r="E92" s="77"/>
      <c r="F92" s="77"/>
      <c r="G92" s="77"/>
      <c r="H92" s="77"/>
      <c r="I92" s="77"/>
      <c r="J92" s="66"/>
      <c r="K92" s="313" t="s">
        <v>211</v>
      </c>
      <c r="L92" s="314"/>
      <c r="M92" s="314"/>
      <c r="N92" s="5"/>
      <c r="O92" s="5"/>
      <c r="P92" s="5"/>
      <c r="Q92" s="5"/>
      <c r="R92" s="5"/>
    </row>
    <row r="93" spans="1:18" ht="12.95" customHeight="1">
      <c r="A93" s="4"/>
      <c r="B93" s="37"/>
      <c r="C93" s="35"/>
      <c r="D93" s="77"/>
      <c r="E93" s="77"/>
      <c r="F93" s="77"/>
      <c r="G93" s="77"/>
      <c r="H93" s="77"/>
      <c r="I93" s="77"/>
      <c r="J93" s="66"/>
      <c r="K93" s="66"/>
      <c r="L93" s="5"/>
      <c r="M93" s="5"/>
      <c r="N93" s="5"/>
      <c r="O93" s="5"/>
      <c r="P93" s="5"/>
      <c r="Q93" s="5"/>
      <c r="R93" s="5"/>
    </row>
    <row r="94" spans="1:18" ht="12.75" customHeight="1">
      <c r="A94" s="4"/>
      <c r="B94" s="34">
        <v>1.1299999999999999</v>
      </c>
      <c r="C94" s="68"/>
      <c r="D94" s="311" t="s">
        <v>53</v>
      </c>
      <c r="E94" s="312"/>
      <c r="F94" s="312"/>
      <c r="G94" s="312"/>
      <c r="H94" s="312"/>
      <c r="I94" s="312"/>
      <c r="J94" s="312"/>
      <c r="K94" s="312"/>
      <c r="L94" s="312"/>
      <c r="M94" s="312"/>
      <c r="N94" s="311"/>
      <c r="O94" s="312"/>
      <c r="P94" s="312"/>
      <c r="Q94" s="312"/>
      <c r="R94" s="312"/>
    </row>
    <row r="95" spans="1:18" ht="12.75" customHeight="1">
      <c r="A95" s="4"/>
      <c r="B95" s="37"/>
      <c r="C95" s="35"/>
      <c r="D95" s="78"/>
      <c r="E95" s="5"/>
      <c r="F95" s="5"/>
      <c r="G95" s="5"/>
      <c r="H95" s="5"/>
      <c r="I95" s="5"/>
      <c r="J95" s="30"/>
      <c r="K95" s="30"/>
      <c r="L95" s="5"/>
      <c r="M95" s="5"/>
      <c r="N95" s="5"/>
      <c r="O95" s="5"/>
      <c r="P95" s="5"/>
      <c r="Q95" s="5"/>
      <c r="R95" s="5"/>
    </row>
    <row r="96" spans="1:18" ht="12.95" customHeight="1">
      <c r="A96" s="4"/>
      <c r="B96" s="37"/>
      <c r="C96" s="35"/>
      <c r="D96" s="271" t="s">
        <v>199</v>
      </c>
      <c r="E96" s="77"/>
      <c r="F96" s="77"/>
      <c r="G96" s="77"/>
      <c r="H96" s="77"/>
      <c r="I96" s="77"/>
      <c r="J96" s="66"/>
      <c r="K96" s="313" t="s">
        <v>212</v>
      </c>
      <c r="L96" s="314"/>
      <c r="M96" s="314"/>
      <c r="N96" s="5"/>
      <c r="O96" s="5"/>
      <c r="P96" s="5"/>
      <c r="Q96" s="5"/>
      <c r="R96" s="5"/>
    </row>
    <row r="97" spans="1:18" ht="12.95" customHeight="1">
      <c r="A97" s="4"/>
      <c r="B97" s="37"/>
      <c r="C97" s="35"/>
      <c r="D97" s="77"/>
      <c r="E97" s="77"/>
      <c r="F97" s="77"/>
      <c r="G97" s="77"/>
      <c r="H97" s="77"/>
      <c r="I97" s="77"/>
      <c r="J97" s="66"/>
      <c r="K97" s="66"/>
      <c r="L97" s="66"/>
      <c r="M97" s="66"/>
      <c r="N97" s="5"/>
      <c r="O97" s="5"/>
      <c r="P97" s="5"/>
      <c r="Q97" s="5"/>
      <c r="R97" s="5"/>
    </row>
    <row r="98" spans="1:18" ht="12.75" customHeight="1">
      <c r="A98" s="4"/>
      <c r="B98" s="34">
        <v>1.1399999999999999</v>
      </c>
      <c r="C98" s="35"/>
      <c r="D98" s="311" t="s">
        <v>54</v>
      </c>
      <c r="E98" s="312"/>
      <c r="F98" s="312"/>
      <c r="G98" s="312"/>
      <c r="H98" s="312"/>
      <c r="I98" s="312"/>
      <c r="J98" s="312"/>
      <c r="K98" s="312"/>
      <c r="L98" s="312"/>
      <c r="M98" s="312"/>
      <c r="N98" s="78"/>
      <c r="O98" s="78"/>
      <c r="P98" s="78"/>
      <c r="Q98" s="78"/>
      <c r="R98" s="78"/>
    </row>
    <row r="99" spans="1:18" ht="12.95" customHeight="1">
      <c r="A99" s="4"/>
      <c r="B99" s="37"/>
      <c r="C99" s="35"/>
      <c r="D99" s="312"/>
      <c r="E99" s="312"/>
      <c r="F99" s="312"/>
      <c r="G99" s="312"/>
      <c r="H99" s="312"/>
      <c r="I99" s="312"/>
      <c r="J99" s="312"/>
      <c r="K99" s="312"/>
      <c r="L99" s="312"/>
      <c r="M99" s="312"/>
      <c r="N99" s="5"/>
      <c r="O99" s="5"/>
      <c r="P99" s="5"/>
      <c r="Q99" s="5"/>
      <c r="R99" s="5"/>
    </row>
    <row r="100" spans="1:18" ht="12.75" customHeight="1">
      <c r="A100" s="4"/>
      <c r="B100" s="37"/>
      <c r="C100" s="35"/>
      <c r="D100" s="319" t="s">
        <v>55</v>
      </c>
      <c r="E100" s="320"/>
      <c r="F100" s="320"/>
      <c r="G100" s="81"/>
      <c r="H100" s="81"/>
      <c r="I100" s="81"/>
      <c r="J100" s="81"/>
      <c r="K100" s="81"/>
      <c r="L100" s="81"/>
      <c r="M100" s="81"/>
      <c r="N100" s="81"/>
      <c r="O100" s="81"/>
      <c r="P100" s="81"/>
      <c r="Q100" s="81"/>
      <c r="R100" s="81"/>
    </row>
    <row r="101" spans="1:18" ht="12.95" customHeight="1">
      <c r="A101" s="4"/>
      <c r="B101" s="37"/>
      <c r="C101" s="35"/>
      <c r="D101" s="5"/>
      <c r="E101" s="5"/>
      <c r="F101" s="5"/>
      <c r="G101" s="5"/>
      <c r="H101" s="5"/>
      <c r="I101" s="5"/>
      <c r="J101" s="30"/>
      <c r="K101" s="30"/>
      <c r="L101" s="5"/>
      <c r="M101" s="5"/>
      <c r="N101" s="5"/>
      <c r="O101" s="5"/>
      <c r="P101" s="5"/>
      <c r="Q101" s="5"/>
      <c r="R101" s="5"/>
    </row>
    <row r="102" spans="1:18" ht="12.75" customHeight="1">
      <c r="A102" s="4"/>
      <c r="B102" s="37"/>
      <c r="C102" s="35"/>
      <c r="D102" s="319" t="s">
        <v>56</v>
      </c>
      <c r="E102" s="320"/>
      <c r="F102" s="320"/>
      <c r="G102" s="78"/>
      <c r="H102" s="78"/>
      <c r="I102" s="78"/>
      <c r="J102" s="82"/>
      <c r="K102" s="82"/>
      <c r="L102" s="78"/>
      <c r="M102" s="78"/>
      <c r="N102" s="78"/>
      <c r="O102" s="78"/>
      <c r="P102" s="78"/>
      <c r="Q102" s="78"/>
      <c r="R102" s="78"/>
    </row>
    <row r="103" spans="1:18" ht="12.75" customHeight="1">
      <c r="A103" s="4"/>
      <c r="B103" s="37"/>
      <c r="C103" s="35"/>
      <c r="D103" s="70"/>
      <c r="E103" s="70"/>
      <c r="F103" s="70"/>
      <c r="G103" s="78"/>
      <c r="H103" s="78"/>
      <c r="I103" s="78"/>
      <c r="J103" s="82"/>
      <c r="K103" s="82"/>
      <c r="L103" s="78"/>
      <c r="M103" s="78"/>
      <c r="N103" s="78"/>
      <c r="O103" s="78"/>
      <c r="P103" s="78"/>
      <c r="Q103" s="78"/>
      <c r="R103" s="78"/>
    </row>
    <row r="104" spans="1:18" ht="12.95" customHeight="1">
      <c r="A104" s="4"/>
      <c r="B104" s="37"/>
      <c r="C104" s="35"/>
      <c r="D104" s="271" t="s">
        <v>199</v>
      </c>
      <c r="E104" s="5"/>
      <c r="F104" s="5"/>
      <c r="G104" s="5"/>
      <c r="H104" s="5"/>
      <c r="I104" s="5"/>
      <c r="J104" s="30"/>
      <c r="K104" s="315" t="s">
        <v>196</v>
      </c>
      <c r="L104" s="316"/>
      <c r="M104" s="316"/>
      <c r="N104" s="5"/>
      <c r="O104" s="5"/>
      <c r="P104" s="5"/>
      <c r="Q104" s="5"/>
      <c r="R104" s="5"/>
    </row>
    <row r="105" spans="1:18" ht="12.95" customHeight="1">
      <c r="A105" s="4"/>
      <c r="B105" s="37"/>
      <c r="C105" s="35"/>
      <c r="D105" s="77"/>
      <c r="E105" s="77"/>
      <c r="F105" s="77"/>
      <c r="G105" s="77"/>
      <c r="H105" s="77"/>
      <c r="I105" s="77"/>
      <c r="J105" s="66"/>
      <c r="K105" s="66"/>
      <c r="L105" s="5"/>
      <c r="M105" s="5"/>
      <c r="N105" s="5"/>
      <c r="O105" s="5"/>
      <c r="P105" s="5"/>
      <c r="Q105" s="5"/>
      <c r="R105" s="5"/>
    </row>
    <row r="106" spans="1:18" ht="12.75" customHeight="1">
      <c r="A106" s="4"/>
      <c r="B106" s="34">
        <v>1.1499999999999999</v>
      </c>
      <c r="C106" s="35"/>
      <c r="D106" s="319" t="s">
        <v>57</v>
      </c>
      <c r="E106" s="320"/>
      <c r="F106" s="320"/>
      <c r="G106" s="320"/>
      <c r="H106" s="320"/>
      <c r="I106" s="320"/>
      <c r="J106" s="320"/>
      <c r="K106" s="320"/>
      <c r="L106" s="320"/>
      <c r="M106" s="320"/>
      <c r="N106" s="5"/>
      <c r="O106" s="5"/>
      <c r="P106" s="5"/>
      <c r="Q106" s="5"/>
      <c r="R106" s="5"/>
    </row>
    <row r="107" spans="1:18" ht="12.95" customHeight="1">
      <c r="A107" s="4"/>
      <c r="B107" s="37"/>
      <c r="C107" s="35"/>
      <c r="D107" s="77"/>
      <c r="E107" s="77"/>
      <c r="F107" s="77"/>
      <c r="G107" s="77"/>
      <c r="H107" s="77"/>
      <c r="I107" s="77"/>
      <c r="J107" s="66"/>
      <c r="K107" s="66"/>
      <c r="L107" s="5"/>
      <c r="M107" s="5"/>
      <c r="N107" s="5"/>
      <c r="O107" s="5"/>
      <c r="P107" s="5"/>
      <c r="Q107" s="5"/>
      <c r="R107" s="5"/>
    </row>
    <row r="108" spans="1:18" ht="12.75" customHeight="1">
      <c r="A108" s="4"/>
      <c r="B108" s="5"/>
      <c r="C108" s="83"/>
      <c r="D108" s="271" t="s">
        <v>214</v>
      </c>
      <c r="E108" s="5"/>
      <c r="F108" s="5"/>
      <c r="G108" s="5"/>
      <c r="H108" s="5"/>
      <c r="I108" s="5"/>
      <c r="J108" s="5"/>
      <c r="K108" s="315" t="s">
        <v>197</v>
      </c>
      <c r="L108" s="316"/>
      <c r="M108" s="316"/>
      <c r="N108" s="5"/>
      <c r="O108" s="5"/>
      <c r="P108" s="5"/>
      <c r="Q108" s="5"/>
      <c r="R108" s="5"/>
    </row>
    <row r="109" spans="1:18" ht="13.7" customHeight="1">
      <c r="A109" s="4"/>
      <c r="B109" s="5"/>
      <c r="C109" s="83"/>
      <c r="D109" s="5"/>
      <c r="E109" s="5"/>
      <c r="F109" s="5"/>
      <c r="G109" s="5"/>
      <c r="H109" s="5"/>
      <c r="I109" s="5"/>
      <c r="J109" s="5"/>
      <c r="K109" s="5"/>
      <c r="L109" s="5"/>
      <c r="M109" s="66"/>
      <c r="N109" s="66"/>
      <c r="O109" s="5"/>
      <c r="P109" s="5"/>
      <c r="Q109" s="5"/>
      <c r="R109" s="5"/>
    </row>
    <row r="110" spans="1:18" ht="17.45" customHeight="1">
      <c r="A110" s="5"/>
      <c r="B110" s="309" t="s">
        <v>58</v>
      </c>
      <c r="C110" s="309"/>
      <c r="D110" s="309"/>
      <c r="E110" s="309"/>
      <c r="F110" s="309"/>
      <c r="G110" s="309"/>
      <c r="H110" s="307" t="s">
        <v>12</v>
      </c>
      <c r="I110" s="307"/>
      <c r="J110" s="307"/>
      <c r="K110" s="307"/>
      <c r="L110" s="307"/>
      <c r="M110" s="307"/>
      <c r="N110" s="285"/>
      <c r="O110" s="285"/>
      <c r="P110" s="285"/>
      <c r="Q110" s="5"/>
      <c r="R110" s="5"/>
    </row>
    <row r="111" spans="1:18" ht="12.75" customHeight="1">
      <c r="A111" s="282"/>
      <c r="B111" s="282"/>
      <c r="C111" s="282"/>
      <c r="D111" s="282"/>
      <c r="E111" s="282"/>
      <c r="F111" s="282"/>
      <c r="G111" s="282"/>
      <c r="H111" s="282"/>
      <c r="I111" s="282"/>
      <c r="J111" s="282"/>
      <c r="K111" s="282"/>
      <c r="L111" s="282"/>
      <c r="M111" s="282"/>
      <c r="N111" s="282"/>
      <c r="O111" s="282"/>
      <c r="P111" s="282"/>
      <c r="Q111" s="282"/>
    </row>
    <row r="112" spans="1:18" ht="12.75" customHeight="1">
      <c r="A112" s="282"/>
      <c r="B112" s="282"/>
      <c r="C112" s="282"/>
      <c r="D112" s="282"/>
      <c r="E112" s="282"/>
      <c r="F112" s="282"/>
      <c r="G112" s="282"/>
      <c r="H112" s="282"/>
      <c r="I112" s="282"/>
      <c r="J112" s="282"/>
      <c r="K112" s="282"/>
      <c r="L112" s="282"/>
      <c r="M112" s="282"/>
      <c r="N112" s="282"/>
      <c r="O112" s="282"/>
      <c r="P112" s="282"/>
      <c r="Q112" s="282"/>
    </row>
  </sheetData>
  <mergeCells count="48">
    <mergeCell ref="K4:M4"/>
    <mergeCell ref="D62:M63"/>
    <mergeCell ref="D67:M68"/>
    <mergeCell ref="K83:M83"/>
    <mergeCell ref="K71:L71"/>
    <mergeCell ref="F15:K15"/>
    <mergeCell ref="K56:M56"/>
    <mergeCell ref="D58:M58"/>
    <mergeCell ref="D13:K13"/>
    <mergeCell ref="D18:D20"/>
    <mergeCell ref="D54:M54"/>
    <mergeCell ref="D81:M81"/>
    <mergeCell ref="D41:K42"/>
    <mergeCell ref="D48:M49"/>
    <mergeCell ref="K51:M51"/>
    <mergeCell ref="K88:M88"/>
    <mergeCell ref="D85:M86"/>
    <mergeCell ref="D98:M99"/>
    <mergeCell ref="K92:M92"/>
    <mergeCell ref="B6:M6"/>
    <mergeCell ref="D8:M9"/>
    <mergeCell ref="K11:M11"/>
    <mergeCell ref="K45:M45"/>
    <mergeCell ref="D16:I16"/>
    <mergeCell ref="D43:E43"/>
    <mergeCell ref="E18:F19"/>
    <mergeCell ref="G18:H19"/>
    <mergeCell ref="I18:I20"/>
    <mergeCell ref="K74:M74"/>
    <mergeCell ref="D76:M77"/>
    <mergeCell ref="K79:M79"/>
    <mergeCell ref="K60:M60"/>
    <mergeCell ref="K65:M65"/>
    <mergeCell ref="K70:M70"/>
    <mergeCell ref="D69:K69"/>
    <mergeCell ref="D72:M72"/>
    <mergeCell ref="N94:R94"/>
    <mergeCell ref="D90:M90"/>
    <mergeCell ref="N90:R90"/>
    <mergeCell ref="B110:G110"/>
    <mergeCell ref="H110:M110"/>
    <mergeCell ref="K96:M96"/>
    <mergeCell ref="D94:M94"/>
    <mergeCell ref="K108:M108"/>
    <mergeCell ref="K104:M104"/>
    <mergeCell ref="D102:F102"/>
    <mergeCell ref="D100:F100"/>
    <mergeCell ref="D106:M106"/>
  </mergeCells>
  <hyperlinks>
    <hyperlink ref="K4" location="'Índice'!R1C1" display="Volver al índice" xr:uid="{00000000-0004-0000-0200-000000000000}"/>
    <hyperlink ref="D11" location="Índice!A1" display="Volver al índice" xr:uid="{00000000-0004-0000-0200-000001000000}"/>
    <hyperlink ref="K11" location="'Rta_1.1'!R1C1" display="Ir a respuesta 1.1" xr:uid="{00000000-0004-0000-0200-000002000000}"/>
    <hyperlink ref="D45" location="Índice!A1" display="Volver al índice" xr:uid="{00000000-0004-0000-0200-000003000000}"/>
    <hyperlink ref="K45" location="'Rta_1.2'!R1C1" display="Ir a respuesta 1.2" xr:uid="{00000000-0004-0000-0200-000004000000}"/>
    <hyperlink ref="D51" location="Índice!A1" display="Volver al índice" xr:uid="{00000000-0004-0000-0200-000005000000}"/>
    <hyperlink ref="K51" location="'Rta_1.3'!R1C1" display="Ir a respuesta 1.3" xr:uid="{00000000-0004-0000-0200-000006000000}"/>
    <hyperlink ref="D56" location="Índice!A1" display="Volver al índice" xr:uid="{00000000-0004-0000-0200-000007000000}"/>
    <hyperlink ref="K56" location="'Rta_1.4'!R1C1" display="Ir a respuesta 1.4" xr:uid="{00000000-0004-0000-0200-000008000000}"/>
    <hyperlink ref="D60" location="Índice!A1" display="Volver al índice" xr:uid="{00000000-0004-0000-0200-000009000000}"/>
    <hyperlink ref="K60" location="'Índice'!R1C1" display="Volver al índice" xr:uid="{00000000-0004-0000-0200-00000A000000}"/>
    <hyperlink ref="D65" location="Índice!A1" display="Volver al índice" xr:uid="{00000000-0004-0000-0200-00000B000000}"/>
    <hyperlink ref="K65" location="'Índice'!R1C1" display="Volver al índice" xr:uid="{00000000-0004-0000-0200-00000C000000}"/>
    <hyperlink ref="D70" location="Índice!A1" display="Volver al índice" xr:uid="{00000000-0004-0000-0200-00000D000000}"/>
    <hyperlink ref="K70" location="'Rta_1.7'!R1C1" display="Ir a respuesta 1.7" xr:uid="{00000000-0004-0000-0200-00000E000000}"/>
    <hyperlink ref="D74" location="Índice!A1" display="Volver al índice" xr:uid="{00000000-0004-0000-0200-00000F000000}"/>
    <hyperlink ref="K74" location="'Rta_1.8'!R1C1" display="Ir a respuesta 1.8" xr:uid="{00000000-0004-0000-0200-000010000000}"/>
    <hyperlink ref="D79" location="Índice!A1" display="Volver al índice" xr:uid="{00000000-0004-0000-0200-000011000000}"/>
    <hyperlink ref="K79" location="'Índice'!R1C1" display="Volver al índice" xr:uid="{00000000-0004-0000-0200-000012000000}"/>
    <hyperlink ref="D83" location="Índice!A1" display="Volver al índice" xr:uid="{00000000-0004-0000-0200-000013000000}"/>
    <hyperlink ref="K83" location="'Rta_1.10'!R1C1" display="Ir a respuesta 1.10" xr:uid="{00000000-0004-0000-0200-000014000000}"/>
    <hyperlink ref="D88" location="Índice!A1" display="Volver al índice" xr:uid="{00000000-0004-0000-0200-000015000000}"/>
    <hyperlink ref="K88" location="'Rta_1.11'!R1C1" display="Ir a respuesta 1.11" xr:uid="{00000000-0004-0000-0200-000016000000}"/>
    <hyperlink ref="D92" location="Índice!A1" display="Volver al índice" xr:uid="{00000000-0004-0000-0200-000017000000}"/>
    <hyperlink ref="K92" location="'Rta_1.12'!R1C1" display="Ir a respuesta 1.12" xr:uid="{00000000-0004-0000-0200-000018000000}"/>
    <hyperlink ref="D96" location="Índice!A1" display="Volver al índice" xr:uid="{00000000-0004-0000-0200-000019000000}"/>
    <hyperlink ref="K96" location="'Rta_1.13'!R1C1" display="Ir a respuesta 1.13" xr:uid="{00000000-0004-0000-0200-00001A000000}"/>
    <hyperlink ref="D104" location="Índice!A1" display="Volver al índice" xr:uid="{00000000-0004-0000-0200-00001B000000}"/>
    <hyperlink ref="K104" location="'Rta_1.14'!R1C1" display="Ir a respuesta 1.14" xr:uid="{00000000-0004-0000-0200-00001C000000}"/>
    <hyperlink ref="D108" location="Índice!A1" display="Volver al índice" xr:uid="{00000000-0004-0000-0200-00001D000000}"/>
    <hyperlink ref="K108" location="'Índice'!R1C1" display="Volver al índice" xr:uid="{00000000-0004-0000-0200-00001E000000}"/>
    <hyperlink ref="K11:M11" location="Rta_1.1!A1" display="Ir a respuesta 1.1" xr:uid="{C8244B51-4E80-4CA0-B6A9-49F195A105B4}"/>
    <hyperlink ref="K4:M4" location="Índice!A1" display="Volver al índice" xr:uid="{467690F5-26D8-4740-82A3-101C31E3A882}"/>
    <hyperlink ref="K45:M45" location="Rta_1.2!A1" display="Ir a respuesta 1.2" xr:uid="{73B15DC9-B454-407C-BD5E-49DDB53ABA80}"/>
    <hyperlink ref="K51:M51" location="Rta_1.3!A1" display="Ir a respuesta 1.3" xr:uid="{81D42EFE-73A5-4892-8414-E8493E15F1B0}"/>
    <hyperlink ref="K56:M56" location="Rta_1.4!A1" display="Ir a respuesta 1.4" xr:uid="{F4554819-466D-4A81-82FE-5E2C05557ECF}"/>
    <hyperlink ref="K60:M60" location="Rta_1.5!A1" display="Ir a respuesta 1.5" xr:uid="{0FBCA17C-9D38-433B-9133-C574CC812481}"/>
    <hyperlink ref="K65:M65" location="Rta_1.6!A1" display="Ir a respuesta 1.6" xr:uid="{94F29993-EA2A-4C36-855C-9776F5D78D25}"/>
    <hyperlink ref="K70:M70" location="Rta_1.7!A1" display="Ir a respuesta 1.7" xr:uid="{DC20B85E-EC20-4638-AF5A-CD63F3BCA00D}"/>
    <hyperlink ref="K74:M74" location="Rta_1.8!A1" display="Ir a respuesta 1.8" xr:uid="{AD6B2B56-8386-4C0D-B883-66208FC7FCBE}"/>
    <hyperlink ref="K79:M79" location="Rta_1.9!A1" display="Ir a respuesta 1.9" xr:uid="{8A327E80-50D0-4159-81CB-05219C786DA6}"/>
    <hyperlink ref="K83:M83" location="Rta_1.10!A1" display="Ir a respuesta 1.10" xr:uid="{7EF87E65-9B5E-4BF0-AF68-D604075C0325}"/>
    <hyperlink ref="K88:M88" location="Rta_1.11!A1" display="Ir a respuesta 1.11" xr:uid="{12DCEA9D-FFE1-4E2C-A790-ADAA4BEB4C1D}"/>
    <hyperlink ref="K92:M92" location="Rta_1.12!A1" display="Ir a respuesta 1.12" xr:uid="{8ADB8D18-8665-4D95-A254-5F4314CEB852}"/>
    <hyperlink ref="K96:M96" location="Rta_1.13!A1" display="Ir a respuesta 1.13" xr:uid="{94D7CC39-CB8D-4861-B6D8-DEDF595C115D}"/>
    <hyperlink ref="K104:M104" location="Rta_1.14!A1" display="Ir a respuesta 1.14" xr:uid="{6251362C-F726-40C6-8EDE-FFAEABD5A0C2}"/>
    <hyperlink ref="K108:M108" location="Rta_1.15!A1" display="Ir a respuesta 1.15" xr:uid="{6D825C9E-5386-4904-80BE-AE99827BE749}"/>
  </hyperlinks>
  <pageMargins left="0.75" right="0.75" top="1" bottom="1" header="0.5" footer="0.5"/>
  <pageSetup scale="72" orientation="portrait" r:id="rId1"/>
  <headerFooter>
    <oddFooter>&amp;R&amp;"Arial,Regular"&amp;10&amp;K000000Ejercicios</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M50"/>
  <sheetViews>
    <sheetView showGridLines="0" zoomScaleNormal="100" workbookViewId="0">
      <selection activeCell="B12" sqref="B12:K12"/>
    </sheetView>
  </sheetViews>
  <sheetFormatPr baseColWidth="10" defaultColWidth="8.85546875" defaultRowHeight="12.75" customHeight="1"/>
  <cols>
    <col min="1" max="1" width="8.85546875" style="282" customWidth="1"/>
    <col min="2" max="2" width="6.42578125" style="282" customWidth="1"/>
    <col min="3" max="14" width="8.85546875" style="282" customWidth="1"/>
    <col min="15" max="16384" width="8.85546875" style="282"/>
  </cols>
  <sheetData>
    <row r="1" spans="1:13" ht="13.7" customHeight="1">
      <c r="A1" s="43"/>
      <c r="B1" s="5"/>
      <c r="C1" s="5"/>
      <c r="D1" s="5"/>
      <c r="E1" s="5"/>
      <c r="F1" s="5"/>
      <c r="G1" s="5"/>
      <c r="H1" s="5"/>
      <c r="I1" s="5"/>
      <c r="J1" s="5"/>
      <c r="K1" s="5"/>
      <c r="L1" s="5"/>
      <c r="M1" s="5"/>
    </row>
    <row r="2" spans="1:13" ht="13.7" customHeight="1">
      <c r="A2" s="5"/>
      <c r="B2" s="5"/>
      <c r="C2" s="5"/>
      <c r="D2" s="346" t="s">
        <v>2</v>
      </c>
      <c r="E2" s="347"/>
      <c r="F2" s="347"/>
      <c r="G2" s="347"/>
      <c r="H2" s="347"/>
      <c r="I2" s="347"/>
      <c r="J2" s="347"/>
      <c r="K2" s="347"/>
      <c r="L2" s="5"/>
      <c r="M2" s="5"/>
    </row>
    <row r="3" spans="1:13" ht="13.7" customHeight="1">
      <c r="A3" s="5"/>
      <c r="B3" s="5"/>
      <c r="C3" s="5"/>
      <c r="D3" s="5"/>
      <c r="E3" s="5"/>
      <c r="F3" s="5"/>
      <c r="G3" s="7"/>
      <c r="H3" s="7"/>
      <c r="I3" s="7"/>
      <c r="J3" s="7"/>
      <c r="K3" s="7"/>
      <c r="L3" s="5"/>
      <c r="M3" s="5"/>
    </row>
    <row r="4" spans="1:13" ht="13.7" customHeight="1">
      <c r="A4" s="5"/>
      <c r="B4" s="348" t="s">
        <v>213</v>
      </c>
      <c r="C4" s="349"/>
      <c r="D4" s="349"/>
      <c r="E4" s="5"/>
      <c r="F4" s="5"/>
      <c r="G4" s="7"/>
      <c r="H4" s="7"/>
      <c r="I4" s="7"/>
      <c r="J4" s="313" t="s">
        <v>214</v>
      </c>
      <c r="K4" s="314"/>
      <c r="L4" s="5"/>
      <c r="M4" s="5"/>
    </row>
    <row r="5" spans="1:13" ht="13.7" customHeight="1">
      <c r="A5" s="5"/>
      <c r="B5" s="84"/>
      <c r="C5" s="84"/>
      <c r="D5" s="84"/>
      <c r="E5" s="5"/>
      <c r="F5" s="5"/>
      <c r="G5" s="7"/>
      <c r="H5" s="7"/>
      <c r="I5" s="7"/>
      <c r="J5" s="32"/>
      <c r="K5" s="32"/>
      <c r="L5" s="5"/>
      <c r="M5" s="5"/>
    </row>
    <row r="6" spans="1:13" ht="18.75" customHeight="1">
      <c r="A6" s="5"/>
      <c r="B6" s="309" t="s">
        <v>59</v>
      </c>
      <c r="C6" s="310"/>
      <c r="D6" s="310"/>
      <c r="E6" s="310"/>
      <c r="F6" s="310"/>
      <c r="G6" s="350"/>
      <c r="H6" s="350"/>
      <c r="I6" s="350"/>
      <c r="J6" s="350"/>
      <c r="K6" s="350"/>
      <c r="L6" s="5"/>
      <c r="M6" s="5"/>
    </row>
    <row r="7" spans="1:13" ht="13.7" customHeight="1">
      <c r="A7" s="5"/>
      <c r="B7" s="84"/>
      <c r="C7" s="84"/>
      <c r="D7" s="84"/>
      <c r="E7" s="5"/>
      <c r="F7" s="5"/>
      <c r="G7" s="7"/>
      <c r="H7" s="7"/>
      <c r="I7" s="7"/>
      <c r="J7" s="32"/>
      <c r="K7" s="32"/>
      <c r="L7" s="5"/>
      <c r="M7" s="5"/>
    </row>
    <row r="8" spans="1:13" s="283" customFormat="1" ht="12.75" customHeight="1">
      <c r="A8" s="278"/>
      <c r="B8" s="34">
        <v>1.1000000000000001</v>
      </c>
      <c r="C8" s="322" t="s">
        <v>14</v>
      </c>
      <c r="D8" s="323"/>
      <c r="E8" s="323"/>
      <c r="F8" s="323"/>
      <c r="G8" s="323"/>
      <c r="H8" s="323"/>
      <c r="I8" s="323"/>
      <c r="J8" s="323"/>
      <c r="K8" s="323"/>
      <c r="L8" s="276"/>
      <c r="M8" s="276"/>
    </row>
    <row r="9" spans="1:13" s="283" customFormat="1" ht="13.7" customHeight="1">
      <c r="A9" s="278"/>
      <c r="B9" s="277"/>
      <c r="C9" s="323"/>
      <c r="D9" s="323"/>
      <c r="E9" s="323"/>
      <c r="F9" s="323"/>
      <c r="G9" s="323"/>
      <c r="H9" s="323"/>
      <c r="I9" s="323"/>
      <c r="J9" s="323"/>
      <c r="K9" s="323"/>
      <c r="L9" s="276"/>
      <c r="M9" s="276"/>
    </row>
    <row r="10" spans="1:13" ht="13.7" customHeight="1">
      <c r="A10" s="5"/>
      <c r="B10" s="278"/>
      <c r="C10" s="323"/>
      <c r="D10" s="323"/>
      <c r="E10" s="323"/>
      <c r="F10" s="323"/>
      <c r="G10" s="323"/>
      <c r="H10" s="323"/>
      <c r="I10" s="323"/>
      <c r="J10" s="323"/>
      <c r="K10" s="323"/>
      <c r="L10" s="5"/>
      <c r="M10" s="5"/>
    </row>
    <row r="11" spans="1:13" ht="13.7" customHeight="1">
      <c r="A11" s="5"/>
      <c r="B11" s="5"/>
      <c r="C11" s="5"/>
      <c r="D11" s="5"/>
      <c r="E11" s="5"/>
      <c r="F11" s="5"/>
      <c r="G11" s="5"/>
      <c r="H11" s="5"/>
      <c r="I11" s="5"/>
      <c r="J11" s="5"/>
      <c r="K11" s="5"/>
      <c r="L11" s="5"/>
      <c r="M11" s="5"/>
    </row>
    <row r="12" spans="1:13" ht="18.75" customHeight="1">
      <c r="A12" s="5"/>
      <c r="B12" s="309" t="s">
        <v>60</v>
      </c>
      <c r="C12" s="309"/>
      <c r="D12" s="309"/>
      <c r="E12" s="309"/>
      <c r="F12" s="309"/>
      <c r="G12" s="309"/>
      <c r="H12" s="309"/>
      <c r="I12" s="309"/>
      <c r="J12" s="309"/>
      <c r="K12" s="309"/>
      <c r="L12" s="5"/>
      <c r="M12" s="5"/>
    </row>
    <row r="13" spans="1:13" ht="13.7" customHeight="1">
      <c r="A13" s="5"/>
      <c r="B13" s="5"/>
      <c r="C13" s="5"/>
      <c r="D13" s="5"/>
      <c r="E13" s="5"/>
      <c r="F13" s="5"/>
      <c r="G13" s="5"/>
      <c r="H13" s="5"/>
      <c r="I13" s="5"/>
      <c r="J13" s="5"/>
      <c r="K13" s="5"/>
      <c r="L13" s="5"/>
      <c r="M13" s="5"/>
    </row>
    <row r="14" spans="1:13" ht="20.100000000000001" customHeight="1">
      <c r="A14" s="5"/>
      <c r="B14" s="86"/>
      <c r="C14" s="344" t="s">
        <v>61</v>
      </c>
      <c r="D14" s="345"/>
      <c r="E14" s="345"/>
      <c r="F14" s="345"/>
      <c r="G14" s="345"/>
      <c r="H14" s="345"/>
      <c r="I14" s="345"/>
      <c r="J14" s="345"/>
      <c r="K14" s="345"/>
      <c r="L14" s="5"/>
      <c r="M14" s="5"/>
    </row>
    <row r="15" spans="1:13" ht="15.75" customHeight="1">
      <c r="A15" s="5"/>
      <c r="B15" s="5"/>
      <c r="C15" s="76"/>
      <c r="D15" s="76"/>
      <c r="E15" s="76"/>
      <c r="F15" s="76"/>
      <c r="G15" s="76"/>
      <c r="H15" s="76"/>
      <c r="I15" s="76"/>
      <c r="J15" s="76"/>
      <c r="K15" s="36"/>
      <c r="L15" s="5"/>
      <c r="M15" s="5"/>
    </row>
    <row r="16" spans="1:13" ht="17.45" customHeight="1">
      <c r="A16" s="284"/>
      <c r="B16" s="309" t="s">
        <v>11</v>
      </c>
      <c r="C16" s="310"/>
      <c r="D16" s="310"/>
      <c r="E16" s="310"/>
      <c r="F16" s="310"/>
      <c r="G16" s="307" t="s">
        <v>12</v>
      </c>
      <c r="H16" s="308"/>
      <c r="I16" s="308"/>
      <c r="J16" s="308"/>
      <c r="K16" s="308"/>
      <c r="L16" s="88"/>
      <c r="M16" s="5"/>
    </row>
    <row r="17" spans="1:13" ht="18.75" customHeight="1">
      <c r="A17" s="5"/>
      <c r="B17" s="89"/>
      <c r="C17" s="89"/>
      <c r="D17" s="89"/>
      <c r="E17" s="89"/>
      <c r="F17" s="89"/>
      <c r="G17" s="89"/>
      <c r="H17" s="89"/>
      <c r="I17" s="89"/>
      <c r="J17" s="89"/>
      <c r="K17" s="89"/>
      <c r="L17" s="5"/>
      <c r="M17" s="5"/>
    </row>
    <row r="18" spans="1:13" ht="13.7" customHeight="1">
      <c r="A18" s="5"/>
      <c r="B18" s="5"/>
      <c r="C18" s="5"/>
      <c r="D18" s="5"/>
      <c r="E18" s="5"/>
      <c r="F18" s="5"/>
      <c r="G18" s="5"/>
      <c r="H18" s="5"/>
      <c r="I18" s="5"/>
      <c r="J18" s="5"/>
      <c r="K18" s="5"/>
      <c r="L18" s="5"/>
      <c r="M18" s="5"/>
    </row>
    <row r="19" spans="1:13" ht="13.7" customHeight="1">
      <c r="A19" s="5"/>
      <c r="B19" s="5"/>
      <c r="C19" s="5"/>
      <c r="D19" s="5"/>
      <c r="E19" s="5"/>
      <c r="F19" s="5"/>
      <c r="G19" s="5"/>
      <c r="H19" s="5"/>
      <c r="I19" s="5"/>
      <c r="J19" s="5"/>
      <c r="K19" s="5"/>
      <c r="L19" s="5"/>
      <c r="M19" s="5"/>
    </row>
    <row r="20" spans="1:13" ht="13.7" customHeight="1">
      <c r="A20" s="5"/>
      <c r="B20" s="5"/>
      <c r="C20" s="5"/>
      <c r="D20" s="5"/>
      <c r="E20" s="5"/>
      <c r="F20" s="5"/>
      <c r="G20" s="5"/>
      <c r="H20" s="5"/>
      <c r="I20" s="5"/>
      <c r="J20" s="5"/>
      <c r="K20" s="5"/>
      <c r="L20" s="5"/>
      <c r="M20" s="5"/>
    </row>
    <row r="21" spans="1:13" ht="12.75" customHeight="1">
      <c r="A21" s="5"/>
      <c r="B21" s="5"/>
      <c r="C21" s="5"/>
      <c r="D21" s="341"/>
      <c r="E21" s="341"/>
      <c r="F21" s="341"/>
      <c r="G21" s="341"/>
      <c r="H21" s="341"/>
      <c r="I21" s="341"/>
      <c r="J21" s="341"/>
      <c r="K21" s="341"/>
      <c r="L21" s="341"/>
      <c r="M21" s="5"/>
    </row>
    <row r="22" spans="1:13" ht="13.7" customHeight="1">
      <c r="A22" s="5"/>
      <c r="B22" s="5"/>
      <c r="C22" s="5"/>
      <c r="D22" s="43"/>
      <c r="E22" s="43"/>
      <c r="F22" s="43"/>
      <c r="G22" s="43"/>
      <c r="H22" s="43"/>
      <c r="I22" s="43"/>
      <c r="J22" s="43"/>
      <c r="K22" s="43"/>
      <c r="L22" s="43"/>
      <c r="M22" s="5"/>
    </row>
    <row r="23" spans="1:13" ht="13.7" customHeight="1">
      <c r="A23" s="5"/>
      <c r="B23" s="5"/>
      <c r="C23" s="5"/>
      <c r="D23" s="343"/>
      <c r="E23" s="343"/>
      <c r="F23" s="343"/>
      <c r="G23" s="343"/>
      <c r="H23" s="30"/>
      <c r="I23" s="30"/>
      <c r="J23" s="343"/>
      <c r="K23" s="343"/>
      <c r="L23" s="342"/>
      <c r="M23" s="5"/>
    </row>
    <row r="24" spans="1:13" ht="13.7" customHeight="1">
      <c r="A24" s="5"/>
      <c r="B24" s="5"/>
      <c r="C24" s="5"/>
      <c r="D24" s="343"/>
      <c r="E24" s="343"/>
      <c r="F24" s="343"/>
      <c r="G24" s="343"/>
      <c r="H24" s="30"/>
      <c r="I24" s="30"/>
      <c r="J24" s="343"/>
      <c r="K24" s="343"/>
      <c r="L24" s="342"/>
      <c r="M24" s="5"/>
    </row>
    <row r="25" spans="1:13" ht="13.7" customHeight="1">
      <c r="A25" s="5"/>
      <c r="B25" s="5"/>
      <c r="C25" s="5"/>
      <c r="D25" s="343"/>
      <c r="E25" s="91"/>
      <c r="F25" s="91"/>
      <c r="G25" s="91"/>
      <c r="H25" s="91"/>
      <c r="I25" s="91"/>
      <c r="J25" s="91"/>
      <c r="K25" s="91"/>
      <c r="L25" s="342"/>
      <c r="M25" s="5"/>
    </row>
    <row r="26" spans="1:13" ht="13.7" customHeight="1">
      <c r="A26" s="5"/>
      <c r="B26" s="5"/>
      <c r="C26" s="5"/>
      <c r="D26" s="43"/>
      <c r="E26" s="92"/>
      <c r="F26" s="92"/>
      <c r="G26" s="92"/>
      <c r="H26" s="92"/>
      <c r="I26" s="92"/>
      <c r="J26" s="92"/>
      <c r="K26" s="92"/>
      <c r="L26" s="92"/>
      <c r="M26" s="5"/>
    </row>
    <row r="27" spans="1:13" ht="13.7" customHeight="1">
      <c r="A27" s="5"/>
      <c r="B27" s="5"/>
      <c r="C27" s="5"/>
      <c r="D27" s="93"/>
      <c r="E27" s="94"/>
      <c r="F27" s="94"/>
      <c r="G27" s="94"/>
      <c r="H27" s="43"/>
      <c r="I27" s="43"/>
      <c r="J27" s="95"/>
      <c r="K27" s="95"/>
      <c r="L27" s="43"/>
      <c r="M27" s="5"/>
    </row>
    <row r="28" spans="1:13" ht="13.7" customHeight="1">
      <c r="A28" s="5"/>
      <c r="B28" s="5"/>
      <c r="C28" s="5"/>
      <c r="D28" s="93"/>
      <c r="E28" s="94"/>
      <c r="F28" s="94"/>
      <c r="G28" s="94"/>
      <c r="H28" s="43"/>
      <c r="I28" s="43"/>
      <c r="J28" s="95"/>
      <c r="K28" s="95"/>
      <c r="L28" s="43"/>
      <c r="M28" s="5"/>
    </row>
    <row r="29" spans="1:13" ht="13.7" customHeight="1">
      <c r="A29" s="5"/>
      <c r="B29" s="5"/>
      <c r="C29" s="5"/>
      <c r="D29" s="93"/>
      <c r="E29" s="94"/>
      <c r="F29" s="94"/>
      <c r="G29" s="94"/>
      <c r="H29" s="43"/>
      <c r="I29" s="43"/>
      <c r="J29" s="95"/>
      <c r="K29" s="95"/>
      <c r="L29" s="43"/>
      <c r="M29" s="5"/>
    </row>
    <row r="30" spans="1:13" ht="13.7" customHeight="1">
      <c r="A30" s="5"/>
      <c r="B30" s="5"/>
      <c r="C30" s="5"/>
      <c r="D30" s="93"/>
      <c r="E30" s="94"/>
      <c r="F30" s="94"/>
      <c r="G30" s="94"/>
      <c r="H30" s="43"/>
      <c r="I30" s="43"/>
      <c r="J30" s="95"/>
      <c r="K30" s="95"/>
      <c r="L30" s="96"/>
      <c r="M30" s="5"/>
    </row>
    <row r="31" spans="1:13" ht="13.7" customHeight="1">
      <c r="A31" s="5"/>
      <c r="B31" s="5"/>
      <c r="C31" s="5"/>
      <c r="D31" s="93"/>
      <c r="E31" s="94"/>
      <c r="F31" s="94"/>
      <c r="G31" s="94"/>
      <c r="H31" s="43"/>
      <c r="I31" s="43"/>
      <c r="J31" s="95"/>
      <c r="K31" s="95"/>
      <c r="L31" s="96"/>
      <c r="M31" s="5"/>
    </row>
    <row r="32" spans="1:13" ht="13.7" customHeight="1">
      <c r="A32" s="5"/>
      <c r="B32" s="5"/>
      <c r="C32" s="5"/>
      <c r="D32" s="93"/>
      <c r="E32" s="94"/>
      <c r="F32" s="94"/>
      <c r="G32" s="94"/>
      <c r="H32" s="43"/>
      <c r="I32" s="43"/>
      <c r="J32" s="95"/>
      <c r="K32" s="95"/>
      <c r="L32" s="96"/>
      <c r="M32" s="5"/>
    </row>
    <row r="33" spans="1:13" ht="13.7" customHeight="1">
      <c r="A33" s="5"/>
      <c r="B33" s="5"/>
      <c r="C33" s="5"/>
      <c r="D33" s="93"/>
      <c r="E33" s="94"/>
      <c r="F33" s="94"/>
      <c r="G33" s="94"/>
      <c r="H33" s="43"/>
      <c r="I33" s="43"/>
      <c r="J33" s="95"/>
      <c r="K33" s="95"/>
      <c r="L33" s="96"/>
      <c r="M33" s="5"/>
    </row>
    <row r="34" spans="1:13" ht="13.7" customHeight="1">
      <c r="A34" s="5"/>
      <c r="B34" s="5"/>
      <c r="C34" s="5"/>
      <c r="D34" s="93"/>
      <c r="E34" s="94"/>
      <c r="F34" s="94"/>
      <c r="G34" s="94"/>
      <c r="H34" s="43"/>
      <c r="I34" s="43"/>
      <c r="J34" s="95"/>
      <c r="K34" s="95"/>
      <c r="L34" s="96"/>
      <c r="M34" s="5"/>
    </row>
    <row r="35" spans="1:13" ht="13.7" customHeight="1">
      <c r="A35" s="5"/>
      <c r="B35" s="5"/>
      <c r="C35" s="5"/>
      <c r="D35" s="93"/>
      <c r="E35" s="94"/>
      <c r="F35" s="94"/>
      <c r="G35" s="94"/>
      <c r="H35" s="43"/>
      <c r="I35" s="43"/>
      <c r="J35" s="95"/>
      <c r="K35" s="95"/>
      <c r="L35" s="96"/>
      <c r="M35" s="5"/>
    </row>
    <row r="36" spans="1:13" ht="13.7" customHeight="1">
      <c r="A36" s="5"/>
      <c r="B36" s="5"/>
      <c r="C36" s="5"/>
      <c r="D36" s="93"/>
      <c r="E36" s="94"/>
      <c r="F36" s="94"/>
      <c r="G36" s="94"/>
      <c r="H36" s="43"/>
      <c r="I36" s="43"/>
      <c r="J36" s="95"/>
      <c r="K36" s="95"/>
      <c r="L36" s="96"/>
      <c r="M36" s="5"/>
    </row>
    <row r="37" spans="1:13" ht="13.7" customHeight="1">
      <c r="A37" s="5"/>
      <c r="B37" s="5"/>
      <c r="C37" s="5"/>
      <c r="D37" s="93"/>
      <c r="E37" s="94"/>
      <c r="F37" s="94"/>
      <c r="G37" s="94"/>
      <c r="H37" s="43"/>
      <c r="I37" s="43"/>
      <c r="J37" s="95"/>
      <c r="K37" s="95"/>
      <c r="L37" s="43"/>
      <c r="M37" s="5"/>
    </row>
    <row r="38" spans="1:13" ht="13.7" customHeight="1">
      <c r="A38" s="5"/>
      <c r="B38" s="5"/>
      <c r="C38" s="5"/>
      <c r="D38" s="93"/>
      <c r="E38" s="94"/>
      <c r="F38" s="94"/>
      <c r="G38" s="94"/>
      <c r="H38" s="43"/>
      <c r="I38" s="43"/>
      <c r="J38" s="95"/>
      <c r="K38" s="95"/>
      <c r="L38" s="43"/>
      <c r="M38" s="5"/>
    </row>
    <row r="39" spans="1:13" ht="13.7" customHeight="1">
      <c r="A39" s="5"/>
      <c r="B39" s="5"/>
      <c r="C39" s="5"/>
      <c r="D39" s="93"/>
      <c r="E39" s="94"/>
      <c r="F39" s="94"/>
      <c r="G39" s="94"/>
      <c r="H39" s="43"/>
      <c r="I39" s="43"/>
      <c r="J39" s="95"/>
      <c r="K39" s="95"/>
      <c r="L39" s="43"/>
      <c r="M39" s="5"/>
    </row>
    <row r="40" spans="1:13" ht="13.7" customHeight="1">
      <c r="A40" s="5"/>
      <c r="B40" s="5"/>
      <c r="C40" s="5"/>
      <c r="D40" s="93"/>
      <c r="E40" s="94"/>
      <c r="F40" s="94"/>
      <c r="G40" s="94"/>
      <c r="H40" s="43"/>
      <c r="I40" s="43"/>
      <c r="J40" s="95"/>
      <c r="K40" s="95"/>
      <c r="L40" s="43"/>
      <c r="M40" s="5"/>
    </row>
    <row r="41" spans="1:13" ht="13.7" customHeight="1">
      <c r="A41" s="5"/>
      <c r="B41" s="5"/>
      <c r="C41" s="5"/>
      <c r="D41" s="93"/>
      <c r="E41" s="94"/>
      <c r="F41" s="94"/>
      <c r="G41" s="94"/>
      <c r="H41" s="43"/>
      <c r="I41" s="43"/>
      <c r="J41" s="95"/>
      <c r="K41" s="95"/>
      <c r="L41" s="43"/>
      <c r="M41" s="5"/>
    </row>
    <row r="42" spans="1:13" ht="13.7" customHeight="1">
      <c r="A42" s="5"/>
      <c r="B42" s="5"/>
      <c r="C42" s="5"/>
      <c r="D42" s="93"/>
      <c r="E42" s="94"/>
      <c r="F42" s="94"/>
      <c r="G42" s="94"/>
      <c r="H42" s="43"/>
      <c r="I42" s="43"/>
      <c r="J42" s="95"/>
      <c r="K42" s="95"/>
      <c r="L42" s="43"/>
      <c r="M42" s="5"/>
    </row>
    <row r="43" spans="1:13" ht="13.7" customHeight="1">
      <c r="A43" s="5"/>
      <c r="B43" s="5"/>
      <c r="C43" s="5"/>
      <c r="D43" s="93"/>
      <c r="E43" s="94"/>
      <c r="F43" s="94"/>
      <c r="G43" s="94"/>
      <c r="H43" s="43"/>
      <c r="I43" s="43"/>
      <c r="J43" s="95"/>
      <c r="K43" s="95"/>
      <c r="L43" s="43"/>
      <c r="M43" s="5"/>
    </row>
    <row r="44" spans="1:13" ht="12.75" customHeight="1">
      <c r="A44" s="5"/>
      <c r="B44" s="5"/>
      <c r="C44" s="5"/>
      <c r="D44" s="40"/>
      <c r="E44" s="94"/>
      <c r="F44" s="94"/>
      <c r="G44" s="94"/>
      <c r="H44" s="97"/>
      <c r="I44" s="97"/>
      <c r="J44" s="95"/>
      <c r="K44" s="95"/>
      <c r="L44" s="43"/>
      <c r="M44" s="5"/>
    </row>
    <row r="45" spans="1:13" ht="13.7" customHeight="1">
      <c r="A45" s="5"/>
      <c r="B45" s="5"/>
      <c r="C45" s="5"/>
      <c r="D45" s="64"/>
      <c r="E45" s="64"/>
      <c r="F45" s="64"/>
      <c r="G45" s="64"/>
      <c r="H45" s="64"/>
      <c r="I45" s="64"/>
      <c r="J45" s="64"/>
      <c r="K45" s="64"/>
      <c r="L45" s="64"/>
      <c r="M45" s="5"/>
    </row>
    <row r="46" spans="1:13" ht="12.75" customHeight="1">
      <c r="A46" s="5"/>
      <c r="B46" s="5"/>
      <c r="C46" s="5"/>
      <c r="D46" s="327"/>
      <c r="E46" s="327"/>
      <c r="F46" s="65"/>
      <c r="G46" s="64"/>
      <c r="H46" s="64"/>
      <c r="I46" s="64"/>
      <c r="J46" s="64"/>
      <c r="K46" s="64"/>
      <c r="L46" s="64"/>
      <c r="M46" s="5"/>
    </row>
    <row r="47" spans="1:13" ht="13.7" customHeight="1">
      <c r="A47" s="5"/>
      <c r="B47" s="5"/>
      <c r="C47" s="5"/>
      <c r="D47" s="43"/>
      <c r="E47" s="43"/>
      <c r="F47" s="43"/>
      <c r="G47" s="43"/>
      <c r="H47" s="43"/>
      <c r="I47" s="43"/>
      <c r="J47" s="43"/>
      <c r="K47" s="43"/>
      <c r="L47" s="43"/>
      <c r="M47" s="5"/>
    </row>
    <row r="48" spans="1:13" ht="13.7" customHeight="1">
      <c r="A48" s="5"/>
      <c r="B48" s="5"/>
      <c r="C48" s="5"/>
      <c r="D48" s="340"/>
      <c r="E48" s="340"/>
      <c r="F48" s="340"/>
      <c r="G48" s="340"/>
      <c r="H48" s="340"/>
      <c r="I48" s="340"/>
      <c r="J48" s="340"/>
      <c r="K48" s="340"/>
      <c r="L48" s="340"/>
      <c r="M48" s="5"/>
    </row>
    <row r="49" spans="1:13" ht="13.7" customHeight="1">
      <c r="A49" s="5"/>
      <c r="B49" s="5"/>
      <c r="C49" s="5"/>
      <c r="D49" s="340"/>
      <c r="E49" s="340"/>
      <c r="F49" s="340"/>
      <c r="G49" s="340"/>
      <c r="H49" s="340"/>
      <c r="I49" s="340"/>
      <c r="J49" s="340"/>
      <c r="K49" s="340"/>
      <c r="L49" s="340"/>
      <c r="M49" s="5"/>
    </row>
    <row r="50" spans="1:13" ht="13.7" customHeight="1">
      <c r="A50" s="5"/>
      <c r="B50" s="5"/>
      <c r="C50" s="5"/>
      <c r="D50" s="327"/>
      <c r="E50" s="327"/>
      <c r="F50" s="65"/>
      <c r="G50" s="64"/>
      <c r="H50" s="64"/>
      <c r="I50" s="64"/>
      <c r="J50" s="64"/>
      <c r="K50" s="64"/>
      <c r="L50" s="64"/>
      <c r="M50" s="5"/>
    </row>
  </sheetData>
  <mergeCells count="18">
    <mergeCell ref="C8:K10"/>
    <mergeCell ref="C14:K14"/>
    <mergeCell ref="D48:L49"/>
    <mergeCell ref="D2:K2"/>
    <mergeCell ref="J4:K4"/>
    <mergeCell ref="B4:D4"/>
    <mergeCell ref="B6:F6"/>
    <mergeCell ref="G6:K6"/>
    <mergeCell ref="G16:K16"/>
    <mergeCell ref="B16:F16"/>
    <mergeCell ref="B12:K12"/>
    <mergeCell ref="D50:E50"/>
    <mergeCell ref="D46:E46"/>
    <mergeCell ref="D21:L21"/>
    <mergeCell ref="L23:L25"/>
    <mergeCell ref="D23:D25"/>
    <mergeCell ref="E23:G24"/>
    <mergeCell ref="J23:K24"/>
  </mergeCells>
  <hyperlinks>
    <hyperlink ref="B4" location="'Ejercicios'!R1C1" display="Volver a ejercicios" xr:uid="{00000000-0004-0000-0300-000000000000}"/>
    <hyperlink ref="J4" location="'Índice'!R1C1" display="Volver al índice" xr:uid="{00000000-0004-0000-0300-000001000000}"/>
    <hyperlink ref="B4:D4" location="Ejercicios!A1" display="Volver a ejercicios" xr:uid="{F0272BD0-C705-4212-931F-D69767758FC1}"/>
    <hyperlink ref="J4:K4" location="Índice!A1" display="Volver al índice" xr:uid="{F9907E61-953D-4638-BE04-8BFC31CADEE5}"/>
  </hyperlinks>
  <pageMargins left="0.75" right="0.75" top="1" bottom="1" header="0.5" footer="0.5"/>
  <pageSetup orientation="landscape"/>
  <headerFooter>
    <oddFooter>&amp;R&amp;"Arial,Regular"&amp;10&amp;K000000Rta_1.1</oddFooter>
  </headerFooter>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S58"/>
  <sheetViews>
    <sheetView showGridLines="0" zoomScaleNormal="100" workbookViewId="0">
      <selection activeCell="B13" sqref="B13:K13"/>
    </sheetView>
  </sheetViews>
  <sheetFormatPr baseColWidth="10" defaultColWidth="8.85546875" defaultRowHeight="12.75" customHeight="1"/>
  <cols>
    <col min="1" max="1" width="8.85546875" style="1" customWidth="1"/>
    <col min="2" max="2" width="5.42578125" style="1" customWidth="1"/>
    <col min="3" max="3" width="9.5703125" style="1" customWidth="1"/>
    <col min="4" max="4" width="13.85546875" style="1" customWidth="1"/>
    <col min="5" max="5" width="12.42578125" style="1" customWidth="1"/>
    <col min="6" max="6" width="10.140625" style="1" customWidth="1"/>
    <col min="7" max="7" width="10.42578125" style="1" customWidth="1"/>
    <col min="8" max="8" width="7.140625" style="1" customWidth="1"/>
    <col min="9" max="9" width="1.42578125" style="1" customWidth="1"/>
    <col min="10" max="10" width="13.85546875" style="1" customWidth="1"/>
    <col min="11" max="11" width="15.5703125" style="1" customWidth="1"/>
    <col min="12" max="12" width="7.5703125" style="1" customWidth="1"/>
    <col min="13" max="18" width="8.85546875" style="1" customWidth="1"/>
    <col min="19" max="19" width="8.85546875" style="282" customWidth="1"/>
    <col min="20" max="20" width="8.85546875" style="1" customWidth="1"/>
    <col min="21" max="16384" width="8.85546875" style="1"/>
  </cols>
  <sheetData>
    <row r="1" spans="1:19" ht="13.7" customHeight="1">
      <c r="A1" s="98"/>
      <c r="B1" s="3"/>
      <c r="C1" s="3"/>
      <c r="D1" s="3"/>
      <c r="E1" s="3"/>
      <c r="F1" s="3"/>
      <c r="G1" s="3"/>
      <c r="H1" s="3"/>
      <c r="I1" s="3"/>
      <c r="J1" s="3"/>
      <c r="K1" s="3"/>
      <c r="L1" s="3"/>
      <c r="M1" s="3"/>
      <c r="N1" s="3"/>
      <c r="O1" s="3"/>
      <c r="P1" s="3"/>
      <c r="Q1" s="3"/>
      <c r="R1" s="3"/>
      <c r="S1" s="5"/>
    </row>
    <row r="2" spans="1:19" ht="13.7" customHeight="1">
      <c r="A2" s="4"/>
      <c r="B2" s="5"/>
      <c r="C2" s="5"/>
      <c r="D2" s="5"/>
      <c r="E2" s="5"/>
      <c r="F2" s="5"/>
      <c r="G2" s="5"/>
      <c r="H2" s="5"/>
      <c r="I2" s="5"/>
      <c r="J2" s="359" t="s">
        <v>2</v>
      </c>
      <c r="K2" s="360"/>
      <c r="L2" s="360"/>
      <c r="M2" s="7"/>
      <c r="N2" s="7"/>
      <c r="O2" s="7"/>
      <c r="P2" s="7"/>
      <c r="Q2" s="7"/>
      <c r="R2" s="7"/>
      <c r="S2" s="7"/>
    </row>
    <row r="3" spans="1:19" ht="15.95" customHeight="1">
      <c r="A3" s="4"/>
      <c r="B3" s="5"/>
      <c r="C3" s="5"/>
      <c r="D3" s="5"/>
      <c r="E3" s="5"/>
      <c r="F3" s="7"/>
      <c r="G3" s="7"/>
      <c r="H3" s="7"/>
      <c r="I3" s="7"/>
      <c r="M3" s="99"/>
      <c r="N3" s="5"/>
      <c r="O3" s="5"/>
      <c r="P3" s="5"/>
      <c r="Q3" s="5"/>
      <c r="R3" s="5"/>
      <c r="S3" s="5"/>
    </row>
    <row r="4" spans="1:19" ht="13.7" customHeight="1">
      <c r="A4" s="4"/>
      <c r="B4" s="348" t="s">
        <v>213</v>
      </c>
      <c r="C4" s="349"/>
      <c r="D4" s="349"/>
      <c r="E4" s="5"/>
      <c r="F4" s="7"/>
      <c r="G4" s="7"/>
      <c r="H4" s="7"/>
      <c r="I4" s="7"/>
      <c r="J4" s="7"/>
      <c r="K4" s="313" t="s">
        <v>214</v>
      </c>
      <c r="L4" s="314"/>
      <c r="M4" s="5"/>
      <c r="N4" s="5"/>
      <c r="O4" s="5"/>
      <c r="P4" s="5"/>
      <c r="Q4" s="5"/>
      <c r="R4" s="5"/>
      <c r="S4" s="5"/>
    </row>
    <row r="5" spans="1:19" ht="13.7" customHeight="1">
      <c r="A5" s="4"/>
      <c r="B5" s="5"/>
      <c r="C5" s="5"/>
      <c r="D5" s="5"/>
      <c r="E5" s="5"/>
      <c r="F5" s="5"/>
      <c r="G5" s="5"/>
      <c r="H5" s="5"/>
      <c r="I5" s="5"/>
      <c r="J5" s="5"/>
      <c r="K5" s="5"/>
      <c r="L5" s="5"/>
      <c r="M5" s="5"/>
      <c r="N5" s="5"/>
      <c r="O5" s="5"/>
      <c r="P5" s="5"/>
      <c r="Q5" s="5"/>
      <c r="R5" s="5"/>
      <c r="S5" s="5"/>
    </row>
    <row r="6" spans="1:19" ht="13.7" customHeight="1">
      <c r="A6" s="4"/>
      <c r="B6" s="5"/>
      <c r="C6" s="5"/>
      <c r="D6" s="5"/>
      <c r="E6" s="5"/>
      <c r="F6" s="5"/>
      <c r="G6" s="5"/>
      <c r="H6" s="5"/>
      <c r="I6" s="5"/>
      <c r="J6" s="5"/>
      <c r="K6" s="5"/>
      <c r="L6" s="5"/>
      <c r="M6" s="5"/>
      <c r="N6" s="5"/>
      <c r="O6" s="5"/>
      <c r="P6" s="5"/>
      <c r="Q6" s="5"/>
      <c r="R6" s="5"/>
      <c r="S6" s="5"/>
    </row>
    <row r="7" spans="1:19" ht="18.75" customHeight="1">
      <c r="A7" s="4"/>
      <c r="B7" s="309" t="s">
        <v>59</v>
      </c>
      <c r="C7" s="310"/>
      <c r="D7" s="310"/>
      <c r="E7" s="310"/>
      <c r="F7" s="310"/>
      <c r="G7" s="350"/>
      <c r="H7" s="350"/>
      <c r="I7" s="350"/>
      <c r="J7" s="350"/>
      <c r="K7" s="350"/>
      <c r="L7" s="279"/>
      <c r="M7" s="5"/>
      <c r="N7" s="5"/>
      <c r="O7" s="5"/>
      <c r="P7" s="5"/>
      <c r="Q7" s="5"/>
      <c r="R7" s="5"/>
      <c r="S7" s="5"/>
    </row>
    <row r="8" spans="1:19" ht="13.7" customHeight="1">
      <c r="A8" s="4"/>
      <c r="B8" s="5"/>
      <c r="C8" s="5"/>
      <c r="D8" s="5"/>
      <c r="E8" s="5"/>
      <c r="F8" s="5"/>
      <c r="G8" s="5"/>
      <c r="H8" s="5"/>
      <c r="I8" s="5"/>
      <c r="J8" s="5"/>
      <c r="K8" s="5"/>
      <c r="L8" s="5"/>
      <c r="M8" s="5"/>
      <c r="N8" s="5"/>
      <c r="O8" s="5"/>
      <c r="P8" s="5"/>
      <c r="Q8" s="5"/>
      <c r="R8" s="5"/>
      <c r="S8" s="5"/>
    </row>
    <row r="9" spans="1:19" ht="13.7" customHeight="1">
      <c r="A9" s="4"/>
      <c r="B9" s="5"/>
      <c r="C9" s="5"/>
      <c r="D9" s="5"/>
      <c r="E9" s="5"/>
      <c r="F9" s="5"/>
      <c r="G9" s="5"/>
      <c r="H9" s="5"/>
      <c r="I9" s="5"/>
      <c r="J9" s="5"/>
      <c r="K9" s="5"/>
      <c r="L9" s="5"/>
      <c r="M9" s="5"/>
      <c r="N9" s="5"/>
      <c r="O9" s="5"/>
      <c r="P9" s="5"/>
      <c r="Q9" s="5"/>
      <c r="R9" s="5"/>
      <c r="S9" s="5"/>
    </row>
    <row r="10" spans="1:19" ht="13.7" customHeight="1">
      <c r="A10" s="4"/>
      <c r="B10" s="100">
        <v>1.2</v>
      </c>
      <c r="C10" s="318" t="s">
        <v>15</v>
      </c>
      <c r="D10" s="317"/>
      <c r="E10" s="317"/>
      <c r="F10" s="317"/>
      <c r="G10" s="317"/>
      <c r="H10" s="317"/>
      <c r="I10" s="317"/>
      <c r="J10" s="317"/>
      <c r="K10" s="5"/>
      <c r="L10" s="5"/>
      <c r="M10" s="5"/>
      <c r="N10" s="5"/>
      <c r="O10" s="5"/>
      <c r="P10" s="5"/>
      <c r="Q10" s="5"/>
      <c r="R10" s="5"/>
      <c r="S10" s="5"/>
    </row>
    <row r="11" spans="1:19" ht="13.7" customHeight="1">
      <c r="A11" s="4"/>
      <c r="B11" s="5"/>
      <c r="C11" s="5"/>
      <c r="D11" s="5"/>
      <c r="E11" s="5"/>
      <c r="F11" s="5"/>
      <c r="G11" s="5"/>
      <c r="H11" s="5"/>
      <c r="I11" s="5"/>
      <c r="J11" s="5"/>
      <c r="K11" s="5"/>
      <c r="L11" s="5"/>
      <c r="M11" s="5"/>
      <c r="N11" s="5"/>
      <c r="O11" s="5"/>
      <c r="P11" s="5"/>
      <c r="Q11" s="5"/>
      <c r="R11" s="5"/>
      <c r="S11" s="5"/>
    </row>
    <row r="12" spans="1:19" ht="13.7" customHeight="1">
      <c r="A12" s="4"/>
      <c r="B12" s="5"/>
      <c r="C12" s="5"/>
      <c r="D12" s="5"/>
      <c r="E12" s="5"/>
      <c r="F12" s="5"/>
      <c r="G12" s="5"/>
      <c r="H12" s="5"/>
      <c r="I12" s="5"/>
      <c r="J12" s="5"/>
      <c r="K12" s="5"/>
      <c r="L12" s="5"/>
      <c r="M12" s="5"/>
      <c r="N12" s="5"/>
      <c r="O12" s="5"/>
      <c r="P12" s="5"/>
      <c r="Q12" s="5"/>
      <c r="R12" s="5"/>
      <c r="S12" s="5"/>
    </row>
    <row r="13" spans="1:19" ht="18.75" customHeight="1">
      <c r="A13" s="4"/>
      <c r="B13" s="358" t="s">
        <v>60</v>
      </c>
      <c r="C13" s="358"/>
      <c r="D13" s="358"/>
      <c r="E13" s="358"/>
      <c r="F13" s="358"/>
      <c r="G13" s="358"/>
      <c r="H13" s="358"/>
      <c r="I13" s="358"/>
      <c r="J13" s="358"/>
      <c r="K13" s="358"/>
      <c r="L13" s="295"/>
      <c r="M13" s="5"/>
      <c r="N13" s="5"/>
      <c r="O13" s="5"/>
      <c r="P13" s="5"/>
      <c r="Q13" s="5"/>
      <c r="R13" s="5"/>
      <c r="S13" s="5"/>
    </row>
    <row r="14" spans="1:19" ht="13.7" customHeight="1">
      <c r="A14" s="4"/>
      <c r="B14" s="5"/>
      <c r="C14" s="5"/>
      <c r="D14" s="5"/>
      <c r="E14" s="5"/>
      <c r="F14" s="5"/>
      <c r="G14" s="5"/>
      <c r="H14" s="5"/>
      <c r="I14" s="5"/>
      <c r="J14" s="5"/>
      <c r="K14" s="5"/>
      <c r="L14" s="5"/>
      <c r="M14" s="5"/>
      <c r="N14" s="5"/>
      <c r="O14" s="5"/>
      <c r="P14" s="5"/>
      <c r="Q14" s="5"/>
      <c r="R14" s="5"/>
      <c r="S14" s="5"/>
    </row>
    <row r="15" spans="1:19" ht="13.7" customHeight="1">
      <c r="A15" s="4"/>
      <c r="B15" s="5"/>
      <c r="C15" s="361" t="s">
        <v>62</v>
      </c>
      <c r="D15" s="362"/>
      <c r="E15" s="362"/>
      <c r="F15" s="362"/>
      <c r="G15" s="362"/>
      <c r="H15" s="362"/>
      <c r="I15" s="362"/>
      <c r="J15" s="362"/>
      <c r="K15" s="362"/>
      <c r="L15" s="43"/>
      <c r="M15" s="43"/>
      <c r="N15" s="43"/>
      <c r="O15" s="43"/>
      <c r="P15" s="43"/>
      <c r="Q15" s="43"/>
      <c r="R15" s="43"/>
      <c r="S15" s="43"/>
    </row>
    <row r="16" spans="1:19" ht="13.7" customHeight="1">
      <c r="A16" s="4"/>
      <c r="B16" s="18"/>
      <c r="C16" s="362"/>
      <c r="D16" s="362"/>
      <c r="E16" s="362"/>
      <c r="F16" s="362"/>
      <c r="G16" s="362"/>
      <c r="H16" s="362"/>
      <c r="I16" s="362"/>
      <c r="J16" s="362"/>
      <c r="K16" s="362"/>
      <c r="L16" s="43"/>
      <c r="M16" s="43"/>
      <c r="N16" s="43"/>
      <c r="O16" s="43"/>
      <c r="P16" s="43"/>
      <c r="Q16" s="43"/>
      <c r="R16" s="43"/>
      <c r="S16" s="43"/>
    </row>
    <row r="17" spans="1:19" ht="13.7" customHeight="1">
      <c r="A17" s="4"/>
      <c r="B17" s="18"/>
      <c r="C17" s="362"/>
      <c r="D17" s="362"/>
      <c r="E17" s="362"/>
      <c r="F17" s="362"/>
      <c r="G17" s="362"/>
      <c r="H17" s="362"/>
      <c r="I17" s="362"/>
      <c r="J17" s="362"/>
      <c r="K17" s="362"/>
      <c r="L17" s="43"/>
      <c r="M17" s="43"/>
      <c r="N17" s="43"/>
      <c r="O17" s="43"/>
      <c r="P17" s="43"/>
      <c r="Q17" s="43"/>
      <c r="R17" s="43"/>
      <c r="S17" s="43"/>
    </row>
    <row r="18" spans="1:19" ht="13.7" customHeight="1">
      <c r="A18" s="4"/>
      <c r="B18" s="18"/>
      <c r="C18" s="362"/>
      <c r="D18" s="362"/>
      <c r="E18" s="362"/>
      <c r="F18" s="362"/>
      <c r="G18" s="362"/>
      <c r="H18" s="362"/>
      <c r="I18" s="362"/>
      <c r="J18" s="362"/>
      <c r="K18" s="362"/>
      <c r="L18" s="43"/>
      <c r="M18" s="43"/>
      <c r="N18" s="43"/>
      <c r="O18" s="43"/>
      <c r="P18" s="43"/>
      <c r="Q18" s="43"/>
      <c r="R18" s="43"/>
      <c r="S18" s="43"/>
    </row>
    <row r="19" spans="1:19" ht="13.7" customHeight="1">
      <c r="A19" s="4"/>
      <c r="B19" s="18"/>
      <c r="C19" s="362"/>
      <c r="D19" s="362"/>
      <c r="E19" s="362"/>
      <c r="F19" s="362"/>
      <c r="G19" s="362"/>
      <c r="H19" s="362"/>
      <c r="I19" s="362"/>
      <c r="J19" s="362"/>
      <c r="K19" s="362"/>
      <c r="L19" s="43"/>
      <c r="M19" s="43"/>
      <c r="N19" s="43"/>
      <c r="O19" s="43"/>
      <c r="P19" s="43"/>
      <c r="Q19" s="43"/>
      <c r="R19" s="43"/>
      <c r="S19" s="43"/>
    </row>
    <row r="20" spans="1:19" ht="13.7" customHeight="1">
      <c r="A20" s="4"/>
      <c r="B20" s="18"/>
      <c r="C20" s="366" t="s">
        <v>63</v>
      </c>
      <c r="D20" s="367"/>
      <c r="E20" s="367"/>
      <c r="F20" s="367"/>
      <c r="G20" s="367"/>
      <c r="H20" s="367"/>
      <c r="I20" s="368"/>
      <c r="J20" s="368"/>
      <c r="K20" s="368"/>
      <c r="L20" s="43"/>
      <c r="M20" s="43"/>
      <c r="N20" s="43"/>
      <c r="O20" s="43"/>
      <c r="P20" s="43"/>
      <c r="Q20" s="43"/>
      <c r="R20" s="43"/>
      <c r="S20" s="43"/>
    </row>
    <row r="21" spans="1:19" ht="14.25" customHeight="1">
      <c r="A21" s="4"/>
      <c r="B21" s="18"/>
      <c r="C21" s="42"/>
      <c r="D21" s="42"/>
      <c r="E21" s="42"/>
      <c r="F21" s="42"/>
      <c r="G21" s="42"/>
      <c r="H21" s="42"/>
      <c r="I21" s="42"/>
      <c r="J21" s="42"/>
      <c r="K21" s="42"/>
      <c r="L21" s="43"/>
      <c r="M21" s="43"/>
      <c r="N21" s="43"/>
      <c r="O21" s="43"/>
      <c r="P21" s="43"/>
      <c r="Q21" s="43"/>
      <c r="R21" s="43"/>
      <c r="S21" s="43"/>
    </row>
    <row r="22" spans="1:19" ht="14.25" customHeight="1">
      <c r="A22" s="4"/>
      <c r="B22" s="18"/>
      <c r="C22" s="353" t="str">
        <f>Ejercicios!D18</f>
        <v>Grupos de edad</v>
      </c>
      <c r="D22" s="353" t="s">
        <v>64</v>
      </c>
      <c r="E22" s="356"/>
      <c r="F22" s="353" t="str">
        <f>Ejercicios!G18</f>
        <v>TEM                                     (por cada mil personas)</v>
      </c>
      <c r="G22" s="356"/>
      <c r="H22" s="357" t="str">
        <f>Ejercicios!I18</f>
        <v>TFE (5)</v>
      </c>
      <c r="I22" s="363"/>
      <c r="J22" s="357" t="s">
        <v>161</v>
      </c>
      <c r="K22" s="357" t="s">
        <v>162</v>
      </c>
      <c r="L22" s="43"/>
      <c r="M22" s="43"/>
      <c r="N22" s="43"/>
      <c r="O22" s="43"/>
      <c r="P22" s="43"/>
      <c r="Q22" s="43"/>
      <c r="R22" s="43"/>
      <c r="S22" s="43"/>
    </row>
    <row r="23" spans="1:19" ht="24" customHeight="1">
      <c r="A23" s="4"/>
      <c r="B23" s="18"/>
      <c r="C23" s="354"/>
      <c r="D23" s="355"/>
      <c r="E23" s="355"/>
      <c r="F23" s="355"/>
      <c r="G23" s="355"/>
      <c r="H23" s="354"/>
      <c r="I23" s="364"/>
      <c r="J23" s="364"/>
      <c r="K23" s="364"/>
      <c r="L23" s="43"/>
      <c r="M23" s="43"/>
      <c r="N23" s="43"/>
      <c r="O23" s="43"/>
      <c r="P23" s="43"/>
      <c r="Q23" s="43"/>
      <c r="R23" s="5"/>
      <c r="S23" s="5"/>
    </row>
    <row r="24" spans="1:19" ht="17.25" customHeight="1">
      <c r="A24" s="4"/>
      <c r="B24" s="18"/>
      <c r="C24" s="355"/>
      <c r="D24" s="103" t="str">
        <f>Ejercicios!E20</f>
        <v>Hombres (1)</v>
      </c>
      <c r="E24" s="103" t="str">
        <f>Ejercicios!F20</f>
        <v>Mujeres (2)</v>
      </c>
      <c r="F24" s="103" t="str">
        <f>Ejercicios!G20</f>
        <v>Hombres (3)</v>
      </c>
      <c r="G24" s="103" t="str">
        <f>Ejercicios!H20</f>
        <v>Mujeres (4)</v>
      </c>
      <c r="H24" s="355"/>
      <c r="I24" s="365"/>
      <c r="J24" s="365"/>
      <c r="K24" s="365"/>
      <c r="L24" s="43"/>
      <c r="M24" s="43"/>
      <c r="N24" s="43"/>
      <c r="O24" s="43"/>
      <c r="P24" s="43"/>
      <c r="Q24" s="43"/>
      <c r="R24" s="5"/>
      <c r="S24" s="5"/>
    </row>
    <row r="25" spans="1:19" ht="14.25" customHeight="1">
      <c r="A25" s="4"/>
      <c r="B25" s="18"/>
      <c r="C25" s="104" t="str">
        <f>Ejercicios!D22</f>
        <v>0- 4</v>
      </c>
      <c r="D25" s="46">
        <v>2003850</v>
      </c>
      <c r="E25" s="46">
        <v>1918319</v>
      </c>
      <c r="F25" s="47">
        <v>2.12</v>
      </c>
      <c r="G25" s="47">
        <v>2.04</v>
      </c>
      <c r="H25" s="48" t="s">
        <v>24</v>
      </c>
      <c r="I25" s="108"/>
      <c r="J25" s="109">
        <f>D25*F25</f>
        <v>4248162</v>
      </c>
      <c r="K25" s="109">
        <f t="shared" ref="K25:K41" si="0">E25*G25</f>
        <v>3913370.7600000002</v>
      </c>
      <c r="L25" s="43"/>
      <c r="M25" s="43"/>
      <c r="N25" s="43"/>
      <c r="O25" s="43"/>
      <c r="P25" s="43"/>
      <c r="Q25" s="43"/>
      <c r="R25" s="5"/>
      <c r="S25" s="5"/>
    </row>
    <row r="26" spans="1:19" ht="13.7" customHeight="1">
      <c r="A26" s="4"/>
      <c r="B26" s="18"/>
      <c r="C26" s="110" t="str">
        <f>Ejercicios!D23</f>
        <v>5-9</v>
      </c>
      <c r="D26" s="263">
        <v>2021769</v>
      </c>
      <c r="E26" s="263">
        <v>1936026</v>
      </c>
      <c r="F26" s="50">
        <v>0.22</v>
      </c>
      <c r="G26" s="50">
        <v>0.2</v>
      </c>
      <c r="H26" s="264" t="s">
        <v>24</v>
      </c>
      <c r="I26" s="207"/>
      <c r="J26" s="166">
        <f t="shared" ref="J26:J41" si="1">D26*F26</f>
        <v>444789.18</v>
      </c>
      <c r="K26" s="166">
        <f t="shared" si="0"/>
        <v>387205.2</v>
      </c>
      <c r="L26" s="43"/>
      <c r="M26" s="43"/>
      <c r="N26" s="43"/>
      <c r="O26" s="43"/>
      <c r="P26" s="43"/>
      <c r="Q26" s="43"/>
      <c r="R26" s="5"/>
      <c r="S26" s="5"/>
    </row>
    <row r="27" spans="1:19" ht="13.7" customHeight="1">
      <c r="A27" s="4"/>
      <c r="B27" s="18"/>
      <c r="C27" s="112" t="str">
        <f>Ejercicios!D24</f>
        <v>10-14</v>
      </c>
      <c r="D27" s="52">
        <v>2028355</v>
      </c>
      <c r="E27" s="52">
        <v>1945150</v>
      </c>
      <c r="F27" s="53">
        <v>0.32</v>
      </c>
      <c r="G27" s="53">
        <v>0.3</v>
      </c>
      <c r="H27" s="54">
        <v>2.52</v>
      </c>
      <c r="I27" s="43"/>
      <c r="J27" s="116">
        <f t="shared" si="1"/>
        <v>649073.6</v>
      </c>
      <c r="K27" s="116">
        <f t="shared" si="0"/>
        <v>583545</v>
      </c>
      <c r="L27" s="43"/>
      <c r="M27" s="43"/>
      <c r="N27" s="43"/>
      <c r="O27" s="43"/>
      <c r="P27" s="43"/>
      <c r="Q27" s="43"/>
      <c r="R27" s="5"/>
      <c r="S27" s="5"/>
    </row>
    <row r="28" spans="1:19" ht="13.7" customHeight="1">
      <c r="A28" s="4"/>
      <c r="B28" s="18"/>
      <c r="C28" s="110" t="str">
        <f>Ejercicios!D25</f>
        <v>15-19</v>
      </c>
      <c r="D28" s="263">
        <v>2085935</v>
      </c>
      <c r="E28" s="263">
        <v>2016401</v>
      </c>
      <c r="F28" s="50">
        <v>0.92</v>
      </c>
      <c r="G28" s="50">
        <v>0.88</v>
      </c>
      <c r="H28" s="259">
        <v>53.43</v>
      </c>
      <c r="I28" s="207"/>
      <c r="J28" s="166">
        <f t="shared" si="1"/>
        <v>1919060.2000000002</v>
      </c>
      <c r="K28" s="166">
        <f t="shared" si="0"/>
        <v>1774432.8800000001</v>
      </c>
      <c r="L28" s="43"/>
      <c r="M28" s="43"/>
      <c r="N28" s="43"/>
      <c r="O28" s="43"/>
      <c r="P28" s="43"/>
      <c r="Q28" s="43"/>
      <c r="R28" s="5"/>
      <c r="S28" s="5"/>
    </row>
    <row r="29" spans="1:19" ht="13.7" customHeight="1">
      <c r="A29" s="4"/>
      <c r="B29" s="18"/>
      <c r="C29" s="112" t="str">
        <f>Ejercicios!D26</f>
        <v>20-24</v>
      </c>
      <c r="D29" s="52">
        <v>2173233</v>
      </c>
      <c r="E29" s="52">
        <v>2139671</v>
      </c>
      <c r="F29" s="53">
        <v>1.56</v>
      </c>
      <c r="G29" s="53">
        <v>1.54</v>
      </c>
      <c r="H29" s="260">
        <v>81.96</v>
      </c>
      <c r="I29" s="43"/>
      <c r="J29" s="116">
        <f>D29*F29</f>
        <v>3390243.48</v>
      </c>
      <c r="K29" s="116">
        <f t="shared" si="0"/>
        <v>3295093.34</v>
      </c>
      <c r="L29" s="43"/>
      <c r="M29" s="43"/>
      <c r="N29" s="43"/>
      <c r="O29" s="43"/>
      <c r="P29" s="43"/>
      <c r="Q29" s="43"/>
      <c r="R29" s="5"/>
      <c r="S29" s="5"/>
    </row>
    <row r="30" spans="1:19" ht="13.7" customHeight="1">
      <c r="A30" s="4"/>
      <c r="B30" s="18"/>
      <c r="C30" s="110" t="str">
        <f>Ejercicios!D27</f>
        <v>25-29</v>
      </c>
      <c r="D30" s="263">
        <v>2135292</v>
      </c>
      <c r="E30" s="263">
        <v>2152858</v>
      </c>
      <c r="F30" s="50">
        <v>1.75</v>
      </c>
      <c r="G30" s="50">
        <v>1.76</v>
      </c>
      <c r="H30" s="259">
        <v>71.540000000000006</v>
      </c>
      <c r="I30" s="207"/>
      <c r="J30" s="166">
        <f t="shared" si="1"/>
        <v>3736761</v>
      </c>
      <c r="K30" s="166">
        <f t="shared" si="0"/>
        <v>3789030.08</v>
      </c>
      <c r="L30" s="43"/>
      <c r="M30" s="43"/>
      <c r="N30" s="43"/>
      <c r="O30" s="43"/>
      <c r="P30" s="43"/>
      <c r="Q30" s="43"/>
      <c r="R30" s="5"/>
      <c r="S30" s="5"/>
    </row>
    <row r="31" spans="1:19" ht="13.7" customHeight="1">
      <c r="A31" s="4"/>
      <c r="B31" s="18"/>
      <c r="C31" s="112" t="str">
        <f>Ejercicios!D28</f>
        <v>30-34</v>
      </c>
      <c r="D31" s="52">
        <v>1946294</v>
      </c>
      <c r="E31" s="52">
        <v>2007982</v>
      </c>
      <c r="F31" s="53">
        <v>1.9</v>
      </c>
      <c r="G31" s="53">
        <v>1.96</v>
      </c>
      <c r="H31" s="260">
        <v>51.6</v>
      </c>
      <c r="I31" s="43"/>
      <c r="J31" s="116">
        <f t="shared" si="1"/>
        <v>3697958.5999999996</v>
      </c>
      <c r="K31" s="116">
        <f t="shared" si="0"/>
        <v>3935644.7199999997</v>
      </c>
      <c r="L31" s="43"/>
      <c r="M31" s="43"/>
      <c r="N31" s="43"/>
      <c r="O31" s="43"/>
      <c r="P31" s="43"/>
      <c r="Q31" s="43"/>
      <c r="R31" s="5"/>
      <c r="S31" s="5"/>
    </row>
    <row r="32" spans="1:19" ht="13.7" customHeight="1">
      <c r="A32" s="4"/>
      <c r="B32" s="18"/>
      <c r="C32" s="110" t="str">
        <f>Ejercicios!D29</f>
        <v>35-39</v>
      </c>
      <c r="D32" s="263">
        <v>1782290</v>
      </c>
      <c r="E32" s="263">
        <v>1879454</v>
      </c>
      <c r="F32" s="50">
        <v>2.29</v>
      </c>
      <c r="G32" s="50">
        <v>2.42</v>
      </c>
      <c r="H32" s="259">
        <v>29.24</v>
      </c>
      <c r="I32" s="207"/>
      <c r="J32" s="166">
        <f t="shared" si="1"/>
        <v>4081444.1</v>
      </c>
      <c r="K32" s="166">
        <f t="shared" si="0"/>
        <v>4548278.68</v>
      </c>
      <c r="L32" s="43"/>
      <c r="M32" s="43"/>
      <c r="N32" s="43"/>
      <c r="O32" s="43"/>
      <c r="P32" s="43"/>
      <c r="Q32" s="43"/>
      <c r="R32" s="5"/>
      <c r="S32" s="5"/>
    </row>
    <row r="33" spans="1:19" ht="13.7" customHeight="1">
      <c r="A33" s="4"/>
      <c r="B33" s="18"/>
      <c r="C33" s="112" t="str">
        <f>Ejercicios!D30</f>
        <v>40-44</v>
      </c>
      <c r="D33" s="52">
        <v>1594976</v>
      </c>
      <c r="E33" s="52">
        <v>1725658</v>
      </c>
      <c r="F33" s="53">
        <v>3.01</v>
      </c>
      <c r="G33" s="53">
        <v>3.26</v>
      </c>
      <c r="H33" s="260">
        <v>8.5879999999999992</v>
      </c>
      <c r="I33" s="43"/>
      <c r="J33" s="116">
        <f>D33*F33</f>
        <v>4800877.76</v>
      </c>
      <c r="K33" s="116">
        <f t="shared" si="0"/>
        <v>5625645.0800000001</v>
      </c>
      <c r="L33" s="43"/>
      <c r="M33" s="43"/>
      <c r="N33" s="43"/>
      <c r="O33" s="43"/>
      <c r="P33" s="43"/>
      <c r="Q33" s="43"/>
      <c r="R33" s="5"/>
      <c r="S33" s="5"/>
    </row>
    <row r="34" spans="1:19" ht="13.7" customHeight="1">
      <c r="A34" s="4"/>
      <c r="B34" s="18"/>
      <c r="C34" s="110" t="str">
        <f>Ejercicios!D31</f>
        <v>45-49</v>
      </c>
      <c r="D34" s="263">
        <v>1391528</v>
      </c>
      <c r="E34" s="263">
        <v>1550158</v>
      </c>
      <c r="F34" s="50">
        <v>3.9</v>
      </c>
      <c r="G34" s="50">
        <v>4.34</v>
      </c>
      <c r="H34" s="259">
        <v>0.66</v>
      </c>
      <c r="I34" s="207"/>
      <c r="J34" s="166">
        <f t="shared" si="1"/>
        <v>5426959.2000000002</v>
      </c>
      <c r="K34" s="166">
        <f t="shared" si="0"/>
        <v>6727685.7199999997</v>
      </c>
      <c r="L34" s="43"/>
      <c r="M34" s="43"/>
      <c r="N34" s="43"/>
      <c r="O34" s="43"/>
      <c r="P34" s="43"/>
      <c r="Q34" s="43"/>
      <c r="R34" s="5"/>
      <c r="S34" s="5"/>
    </row>
    <row r="35" spans="1:19" ht="13.7" customHeight="1">
      <c r="A35" s="4"/>
      <c r="B35" s="18"/>
      <c r="C35" s="112" t="str">
        <f>Ejercicios!D32</f>
        <v>50-54</v>
      </c>
      <c r="D35" s="52">
        <v>1330374</v>
      </c>
      <c r="E35" s="52">
        <v>1518092</v>
      </c>
      <c r="F35" s="53">
        <v>5.47</v>
      </c>
      <c r="G35" s="53">
        <v>6.24</v>
      </c>
      <c r="H35" s="54">
        <v>0.11</v>
      </c>
      <c r="I35" s="43"/>
      <c r="J35" s="116">
        <f>D35*F35</f>
        <v>7277145.7799999993</v>
      </c>
      <c r="K35" s="116">
        <f t="shared" si="0"/>
        <v>9472894.0800000001</v>
      </c>
      <c r="L35" s="43"/>
      <c r="M35" s="43"/>
      <c r="N35" s="43"/>
      <c r="O35" s="43"/>
      <c r="P35" s="43"/>
      <c r="Q35" s="43"/>
      <c r="R35" s="5"/>
      <c r="S35" s="5"/>
    </row>
    <row r="36" spans="1:19" ht="13.7" customHeight="1">
      <c r="A36" s="4"/>
      <c r="B36" s="18"/>
      <c r="C36" s="110" t="str">
        <f>Ejercicios!D33</f>
        <v>55-59</v>
      </c>
      <c r="D36" s="263">
        <v>1228721</v>
      </c>
      <c r="E36" s="263">
        <v>1429198</v>
      </c>
      <c r="F36" s="50">
        <v>8.09</v>
      </c>
      <c r="G36" s="50">
        <v>9.4</v>
      </c>
      <c r="H36" s="264" t="s">
        <v>24</v>
      </c>
      <c r="I36" s="207"/>
      <c r="J36" s="166">
        <f t="shared" si="1"/>
        <v>9940352.8900000006</v>
      </c>
      <c r="K36" s="166">
        <f t="shared" si="0"/>
        <v>13434461.200000001</v>
      </c>
      <c r="L36" s="43"/>
      <c r="M36" s="43"/>
      <c r="N36" s="43"/>
      <c r="O36" s="43"/>
      <c r="P36" s="43"/>
      <c r="Q36" s="43"/>
      <c r="R36" s="5"/>
      <c r="S36" s="5"/>
    </row>
    <row r="37" spans="1:19" ht="13.7" customHeight="1">
      <c r="A37" s="4"/>
      <c r="B37" s="18"/>
      <c r="C37" s="112" t="str">
        <f>Ejercicios!D34</f>
        <v>60-64</v>
      </c>
      <c r="D37" s="52">
        <v>1021639</v>
      </c>
      <c r="E37" s="52">
        <v>1207786</v>
      </c>
      <c r="F37" s="53">
        <v>12.45</v>
      </c>
      <c r="G37" s="53">
        <v>14.72</v>
      </c>
      <c r="H37" s="55" t="s">
        <v>24</v>
      </c>
      <c r="I37" s="43"/>
      <c r="J37" s="116">
        <f t="shared" si="1"/>
        <v>12719405.549999999</v>
      </c>
      <c r="K37" s="116">
        <f t="shared" si="0"/>
        <v>17778609.920000002</v>
      </c>
      <c r="L37" s="43"/>
      <c r="M37" s="43"/>
      <c r="N37" s="43"/>
      <c r="O37" s="43"/>
      <c r="P37" s="43"/>
      <c r="Q37" s="43"/>
      <c r="R37" s="5"/>
      <c r="S37" s="5"/>
    </row>
    <row r="38" spans="1:19" ht="13.7" customHeight="1">
      <c r="A38" s="4"/>
      <c r="B38" s="18"/>
      <c r="C38" s="110" t="str">
        <f>Ejercicios!D35</f>
        <v>65-69</v>
      </c>
      <c r="D38" s="263">
        <v>783132</v>
      </c>
      <c r="E38" s="263">
        <v>940668</v>
      </c>
      <c r="F38" s="50">
        <v>18.14</v>
      </c>
      <c r="G38" s="50">
        <v>21.78</v>
      </c>
      <c r="H38" s="264" t="s">
        <v>24</v>
      </c>
      <c r="I38" s="207"/>
      <c r="J38" s="166">
        <f t="shared" si="1"/>
        <v>14206014.48</v>
      </c>
      <c r="K38" s="166">
        <f t="shared" si="0"/>
        <v>20487749.040000003</v>
      </c>
      <c r="L38" s="43"/>
      <c r="M38" s="43"/>
      <c r="N38" s="43"/>
      <c r="O38" s="43"/>
      <c r="P38" s="43"/>
      <c r="Q38" s="43"/>
      <c r="R38" s="5"/>
      <c r="S38" s="5"/>
    </row>
    <row r="39" spans="1:19" ht="13.7" customHeight="1">
      <c r="A39" s="4"/>
      <c r="B39" s="18"/>
      <c r="C39" s="112" t="str">
        <f>Ejercicios!D36</f>
        <v>70-74</v>
      </c>
      <c r="D39" s="52">
        <v>564288</v>
      </c>
      <c r="E39" s="52">
        <v>692831</v>
      </c>
      <c r="F39" s="53">
        <v>27.35</v>
      </c>
      <c r="G39" s="53">
        <v>33.58</v>
      </c>
      <c r="H39" s="55" t="s">
        <v>24</v>
      </c>
      <c r="I39" s="43"/>
      <c r="J39" s="116">
        <f t="shared" si="1"/>
        <v>15433276.800000001</v>
      </c>
      <c r="K39" s="116">
        <f t="shared" si="0"/>
        <v>23265264.98</v>
      </c>
      <c r="L39" s="43"/>
      <c r="M39" s="43"/>
      <c r="N39" s="43"/>
      <c r="O39" s="43"/>
      <c r="P39" s="43"/>
      <c r="Q39" s="43"/>
      <c r="R39" s="5"/>
      <c r="S39" s="5"/>
    </row>
    <row r="40" spans="1:19" ht="13.7" customHeight="1">
      <c r="A40" s="4"/>
      <c r="B40" s="18"/>
      <c r="C40" s="110" t="str">
        <f>Ejercicios!D37</f>
        <v>75-79</v>
      </c>
      <c r="D40" s="263">
        <v>374091</v>
      </c>
      <c r="E40" s="263">
        <v>473737</v>
      </c>
      <c r="F40" s="50">
        <v>40.799999999999997</v>
      </c>
      <c r="G40" s="50">
        <v>51.67</v>
      </c>
      <c r="H40" s="264" t="s">
        <v>24</v>
      </c>
      <c r="I40" s="207"/>
      <c r="J40" s="166">
        <f t="shared" si="1"/>
        <v>15262912.799999999</v>
      </c>
      <c r="K40" s="166">
        <f t="shared" si="0"/>
        <v>24477990.789999999</v>
      </c>
      <c r="L40" s="43"/>
      <c r="M40" s="43"/>
      <c r="N40" s="43"/>
      <c r="O40" s="43"/>
      <c r="P40" s="43"/>
      <c r="Q40" s="43"/>
      <c r="R40" s="5"/>
      <c r="S40" s="5"/>
    </row>
    <row r="41" spans="1:19" ht="13.7" customHeight="1">
      <c r="A41" s="4"/>
      <c r="B41" s="18"/>
      <c r="C41" s="118" t="str">
        <f>Ejercicios!D38</f>
        <v>80+</v>
      </c>
      <c r="D41" s="57">
        <v>446464</v>
      </c>
      <c r="E41" s="57">
        <v>603278</v>
      </c>
      <c r="F41" s="58">
        <v>95.94</v>
      </c>
      <c r="G41" s="58">
        <v>129.65</v>
      </c>
      <c r="H41" s="59" t="s">
        <v>24</v>
      </c>
      <c r="I41" s="121"/>
      <c r="J41" s="122">
        <f t="shared" si="1"/>
        <v>42833756.159999996</v>
      </c>
      <c r="K41" s="122">
        <f t="shared" si="0"/>
        <v>78214992.700000003</v>
      </c>
      <c r="L41" s="43"/>
      <c r="M41" s="43"/>
      <c r="N41" s="43"/>
      <c r="O41" s="43"/>
      <c r="P41" s="43"/>
      <c r="Q41" s="43"/>
      <c r="R41" s="5"/>
      <c r="S41" s="5"/>
    </row>
    <row r="42" spans="1:19" ht="14.25" customHeight="1">
      <c r="A42" s="4"/>
      <c r="B42" s="18"/>
      <c r="C42" s="123" t="str">
        <f>Ejercicios!D39</f>
        <v>Total</v>
      </c>
      <c r="D42" s="124">
        <f>SUM(D25:D41)</f>
        <v>24912231</v>
      </c>
      <c r="E42" s="124">
        <f>SUM(E25:E41)</f>
        <v>26137267</v>
      </c>
      <c r="F42" s="124"/>
      <c r="G42" s="124"/>
      <c r="H42" s="124"/>
      <c r="I42" s="124"/>
      <c r="J42" s="125">
        <f>SUM(J25:J41)</f>
        <v>150068193.57999998</v>
      </c>
      <c r="K42" s="125">
        <f>SUM(K25:K41)</f>
        <v>221711894.17000002</v>
      </c>
      <c r="L42" s="43"/>
      <c r="M42" s="43"/>
      <c r="N42" s="43"/>
      <c r="O42" s="43"/>
      <c r="P42" s="43"/>
      <c r="Q42" s="43"/>
      <c r="R42" s="5"/>
      <c r="S42" s="5"/>
    </row>
    <row r="43" spans="1:19" ht="14.25" customHeight="1">
      <c r="A43" s="4"/>
      <c r="B43" s="18"/>
      <c r="C43" s="126"/>
      <c r="D43" s="127"/>
      <c r="E43" s="127"/>
      <c r="F43" s="128"/>
      <c r="G43" s="128"/>
      <c r="H43" s="108"/>
      <c r="I43" s="108"/>
      <c r="J43" s="108"/>
      <c r="K43" s="129"/>
      <c r="L43" s="43"/>
      <c r="M43" s="43"/>
      <c r="N43" s="43"/>
      <c r="O43" s="43"/>
      <c r="P43" s="43"/>
      <c r="Q43" s="43"/>
      <c r="R43" s="5"/>
      <c r="S43" s="5"/>
    </row>
    <row r="44" spans="1:19" ht="18.75" customHeight="1">
      <c r="A44" s="4"/>
      <c r="B44" s="5"/>
      <c r="C44" s="130" t="s">
        <v>65</v>
      </c>
      <c r="D44" s="131">
        <f>(J42+K42)/(D42+E42)</f>
        <v>7.2827373885243691</v>
      </c>
      <c r="E44" s="43"/>
      <c r="F44" s="43"/>
      <c r="G44" s="43"/>
      <c r="H44" s="43"/>
      <c r="I44" s="43"/>
      <c r="J44" s="43"/>
      <c r="K44" s="43"/>
      <c r="L44" s="43"/>
      <c r="M44" s="43"/>
      <c r="N44" s="43"/>
      <c r="O44" s="43"/>
      <c r="P44" s="43"/>
      <c r="Q44" s="43"/>
      <c r="R44" s="43"/>
      <c r="S44" s="43"/>
    </row>
    <row r="45" spans="1:19" ht="13.7" customHeight="1">
      <c r="A45" s="4"/>
      <c r="B45" s="5"/>
      <c r="C45" s="64"/>
      <c r="D45" s="64"/>
      <c r="E45" s="64"/>
      <c r="F45" s="64"/>
      <c r="G45" s="64"/>
      <c r="H45" s="64"/>
      <c r="I45" s="64"/>
      <c r="J45" s="64"/>
      <c r="K45" s="64"/>
      <c r="L45" s="5"/>
      <c r="M45" s="5"/>
      <c r="N45" s="5"/>
      <c r="O45" s="5"/>
      <c r="P45" s="5"/>
      <c r="Q45" s="5"/>
      <c r="R45" s="5"/>
      <c r="S45" s="5"/>
    </row>
    <row r="46" spans="1:19" ht="13.7" customHeight="1">
      <c r="A46" s="4"/>
      <c r="B46" s="5"/>
      <c r="C46" s="64"/>
      <c r="D46" s="64"/>
      <c r="E46" s="5"/>
      <c r="F46" s="64"/>
      <c r="G46" s="64"/>
      <c r="H46" s="64"/>
      <c r="I46" s="64"/>
      <c r="J46" s="64"/>
      <c r="K46" s="64"/>
      <c r="L46" s="5"/>
      <c r="M46" s="5"/>
      <c r="N46" s="5"/>
      <c r="O46" s="5"/>
      <c r="P46" s="5"/>
      <c r="Q46" s="5"/>
      <c r="R46" s="5"/>
      <c r="S46" s="5"/>
    </row>
    <row r="47" spans="1:19" ht="17.45" customHeight="1">
      <c r="A47" s="132"/>
      <c r="B47" s="309" t="s">
        <v>58</v>
      </c>
      <c r="C47" s="310"/>
      <c r="D47" s="310"/>
      <c r="E47" s="310"/>
      <c r="F47" s="310"/>
      <c r="G47" s="351" t="s">
        <v>12</v>
      </c>
      <c r="H47" s="352"/>
      <c r="I47" s="352"/>
      <c r="J47" s="352"/>
      <c r="K47" s="352"/>
      <c r="L47" s="352"/>
      <c r="M47" s="5"/>
      <c r="N47" s="5"/>
      <c r="O47" s="5"/>
      <c r="P47" s="5"/>
      <c r="Q47" s="5"/>
      <c r="R47" s="5"/>
      <c r="S47" s="5"/>
    </row>
    <row r="48" spans="1:19" ht="18.75" customHeight="1">
      <c r="A48" s="4"/>
      <c r="B48" s="89"/>
      <c r="C48" s="89"/>
      <c r="D48" s="89"/>
      <c r="E48" s="89"/>
      <c r="F48" s="89"/>
      <c r="G48" s="89"/>
      <c r="H48" s="89"/>
      <c r="I48" s="89"/>
      <c r="J48" s="89"/>
      <c r="K48" s="89"/>
      <c r="L48" s="5"/>
      <c r="M48" s="5"/>
      <c r="N48" s="5"/>
      <c r="O48" s="5"/>
      <c r="P48" s="5"/>
      <c r="Q48" s="5"/>
      <c r="R48" s="5"/>
      <c r="S48" s="5"/>
    </row>
    <row r="49" spans="1:19" ht="13.7" customHeight="1">
      <c r="A49" s="4"/>
      <c r="B49" s="5"/>
      <c r="C49" s="5"/>
      <c r="D49" s="5"/>
      <c r="E49" s="5"/>
      <c r="F49" s="5"/>
      <c r="G49" s="5"/>
      <c r="H49" s="5"/>
      <c r="I49" s="5"/>
      <c r="J49" s="5"/>
      <c r="K49" s="5"/>
      <c r="L49" s="5"/>
      <c r="M49" s="5"/>
      <c r="N49" s="5"/>
      <c r="O49" s="5"/>
      <c r="P49" s="5"/>
      <c r="Q49" s="5"/>
      <c r="R49" s="5"/>
      <c r="S49" s="5"/>
    </row>
    <row r="50" spans="1:19" ht="13.7" customHeight="1">
      <c r="A50" s="4"/>
      <c r="B50" s="5"/>
      <c r="C50" s="5"/>
      <c r="D50" s="5"/>
      <c r="E50" s="5"/>
      <c r="F50" s="5"/>
      <c r="G50" s="5"/>
      <c r="H50" s="5"/>
      <c r="I50" s="5"/>
      <c r="J50" s="5"/>
      <c r="K50" s="5"/>
      <c r="L50" s="5"/>
      <c r="M50" s="5"/>
      <c r="N50" s="5"/>
      <c r="O50" s="5"/>
      <c r="P50" s="5"/>
      <c r="Q50" s="5"/>
      <c r="R50" s="5"/>
      <c r="S50" s="5"/>
    </row>
    <row r="51" spans="1:19" ht="13.7" customHeight="1">
      <c r="A51" s="4"/>
      <c r="B51" s="5"/>
      <c r="C51" s="5"/>
      <c r="D51" s="5"/>
      <c r="E51" s="5"/>
      <c r="F51" s="5"/>
      <c r="G51" s="5"/>
      <c r="H51" s="5"/>
      <c r="I51" s="5"/>
      <c r="J51" s="5"/>
      <c r="K51" s="5"/>
      <c r="L51" s="5"/>
      <c r="M51" s="5"/>
      <c r="N51" s="5"/>
      <c r="O51" s="5"/>
      <c r="P51" s="5"/>
      <c r="Q51" s="5"/>
      <c r="R51" s="5"/>
      <c r="S51" s="5"/>
    </row>
    <row r="52" spans="1:19" ht="13.7" customHeight="1">
      <c r="A52" s="4"/>
      <c r="B52" s="5"/>
      <c r="C52" s="5"/>
      <c r="D52" s="5"/>
      <c r="E52" s="5"/>
      <c r="F52" s="5"/>
      <c r="G52" s="5"/>
      <c r="H52" s="5"/>
      <c r="I52" s="5"/>
      <c r="J52" s="5"/>
      <c r="K52" s="5"/>
      <c r="L52" s="5"/>
      <c r="M52" s="5"/>
      <c r="N52" s="5"/>
      <c r="O52" s="5"/>
      <c r="P52" s="5"/>
      <c r="Q52" s="5"/>
      <c r="R52" s="5"/>
      <c r="S52" s="5"/>
    </row>
    <row r="53" spans="1:19" ht="13.7" customHeight="1">
      <c r="A53" s="4"/>
      <c r="B53" s="5"/>
      <c r="C53" s="5"/>
      <c r="D53" s="5"/>
      <c r="E53" s="5"/>
      <c r="F53" s="5"/>
      <c r="G53" s="5"/>
      <c r="H53" s="5"/>
      <c r="I53" s="5"/>
      <c r="J53" s="5"/>
      <c r="K53" s="5"/>
      <c r="L53" s="5"/>
      <c r="M53" s="5"/>
      <c r="N53" s="5"/>
      <c r="O53" s="5"/>
      <c r="P53" s="5"/>
      <c r="Q53" s="5"/>
      <c r="R53" s="5"/>
      <c r="S53" s="5"/>
    </row>
    <row r="54" spans="1:19" ht="13.7" customHeight="1">
      <c r="A54" s="4"/>
      <c r="B54" s="5"/>
      <c r="C54" s="5"/>
      <c r="D54" s="5"/>
      <c r="E54" s="5"/>
      <c r="F54" s="5"/>
      <c r="G54" s="5"/>
      <c r="H54" s="5"/>
      <c r="I54" s="5"/>
      <c r="J54" s="5"/>
      <c r="K54" s="5"/>
      <c r="L54" s="5"/>
      <c r="M54" s="5"/>
      <c r="N54" s="5"/>
      <c r="O54" s="5"/>
      <c r="P54" s="5"/>
      <c r="Q54" s="5"/>
      <c r="R54" s="5"/>
      <c r="S54" s="5"/>
    </row>
    <row r="55" spans="1:19" ht="13.7" customHeight="1">
      <c r="A55" s="4"/>
      <c r="B55" s="5"/>
      <c r="C55" s="5"/>
      <c r="D55" s="5"/>
      <c r="E55" s="5"/>
      <c r="F55" s="5"/>
      <c r="G55" s="5"/>
      <c r="H55" s="5"/>
      <c r="I55" s="5"/>
      <c r="J55" s="5"/>
      <c r="K55" s="5"/>
      <c r="L55" s="5"/>
      <c r="M55" s="5"/>
      <c r="N55" s="5"/>
      <c r="O55" s="5"/>
      <c r="P55" s="5"/>
      <c r="Q55" s="5"/>
      <c r="R55" s="5"/>
      <c r="S55" s="5"/>
    </row>
    <row r="56" spans="1:19" ht="13.7" customHeight="1">
      <c r="A56" s="4"/>
      <c r="B56" s="5"/>
      <c r="C56" s="5"/>
      <c r="D56" s="5"/>
      <c r="E56" s="5"/>
      <c r="F56" s="5"/>
      <c r="G56" s="5"/>
      <c r="H56" s="5"/>
      <c r="I56" s="5"/>
      <c r="J56" s="5"/>
      <c r="K56" s="5"/>
      <c r="L56" s="5"/>
      <c r="M56" s="5"/>
      <c r="N56" s="5"/>
      <c r="O56" s="5"/>
      <c r="P56" s="5"/>
      <c r="Q56" s="5"/>
      <c r="R56" s="5"/>
      <c r="S56" s="5"/>
    </row>
    <row r="57" spans="1:19" ht="13.7" customHeight="1">
      <c r="A57" s="4"/>
      <c r="B57" s="5"/>
      <c r="C57" s="5"/>
      <c r="D57" s="5"/>
      <c r="E57" s="5"/>
      <c r="F57" s="5"/>
      <c r="G57" s="5"/>
      <c r="H57" s="5"/>
      <c r="I57" s="5"/>
      <c r="J57" s="5"/>
      <c r="K57" s="5"/>
      <c r="L57" s="5"/>
      <c r="M57" s="5"/>
      <c r="N57" s="5"/>
      <c r="O57" s="5"/>
      <c r="P57" s="5"/>
      <c r="Q57" s="5"/>
      <c r="R57" s="5"/>
      <c r="S57" s="5"/>
    </row>
    <row r="58" spans="1:19" s="282" customFormat="1" ht="13.7" customHeight="1">
      <c r="A58" s="5"/>
      <c r="B58" s="5"/>
      <c r="C58" s="5"/>
      <c r="D58" s="5"/>
      <c r="E58" s="5"/>
      <c r="F58" s="5"/>
      <c r="G58" s="5"/>
      <c r="H58" s="5"/>
      <c r="I58" s="5"/>
      <c r="J58" s="5"/>
      <c r="K58" s="5"/>
      <c r="L58" s="5"/>
      <c r="M58" s="5"/>
      <c r="N58" s="5"/>
      <c r="O58" s="5"/>
      <c r="P58" s="5"/>
      <c r="Q58" s="5"/>
      <c r="R58" s="5"/>
      <c r="S58" s="5"/>
    </row>
  </sheetData>
  <mergeCells count="18">
    <mergeCell ref="J2:L2"/>
    <mergeCell ref="C15:K19"/>
    <mergeCell ref="I22:I24"/>
    <mergeCell ref="J22:J24"/>
    <mergeCell ref="K22:K24"/>
    <mergeCell ref="C20:K20"/>
    <mergeCell ref="B47:F47"/>
    <mergeCell ref="G47:L47"/>
    <mergeCell ref="C22:C24"/>
    <mergeCell ref="D22:E23"/>
    <mergeCell ref="K4:L4"/>
    <mergeCell ref="F22:G23"/>
    <mergeCell ref="H22:H24"/>
    <mergeCell ref="B4:D4"/>
    <mergeCell ref="B7:F7"/>
    <mergeCell ref="C10:J10"/>
    <mergeCell ref="G7:K7"/>
    <mergeCell ref="B13:K13"/>
  </mergeCells>
  <hyperlinks>
    <hyperlink ref="B4" location="'Ejercicios'!R1C1" display="Volver a ejercicios" xr:uid="{00000000-0004-0000-0400-000000000000}"/>
    <hyperlink ref="K4" location="'Índice'!R1C1" display="Volver al índice" xr:uid="{00000000-0004-0000-0400-000001000000}"/>
    <hyperlink ref="B4:D4" location="Ejercicios!A1" display="Volver a ejercicios" xr:uid="{85B8A567-6205-49AE-A682-4B383BD2BAA6}"/>
    <hyperlink ref="K4:L4" location="Índice!A1" display="Volver al índice" xr:uid="{675DC62F-1A60-42C0-A219-A63E32B97005}"/>
  </hyperlinks>
  <pageMargins left="0.75" right="0.75" top="1" bottom="1" header="0.5" footer="0.5"/>
  <pageSetup scale="70" orientation="portrait"/>
  <headerFooter>
    <oddFooter>&amp;R&amp;"Arial,Regular"&amp;10&amp;K000000Rta_1.2</oddFooter>
  </headerFooter>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L50"/>
  <sheetViews>
    <sheetView showGridLines="0" topLeftCell="A4" zoomScaleNormal="100" workbookViewId="0">
      <selection activeCell="L19" sqref="L19"/>
    </sheetView>
  </sheetViews>
  <sheetFormatPr baseColWidth="10" defaultColWidth="8.85546875" defaultRowHeight="12.75" customHeight="1"/>
  <cols>
    <col min="1" max="1" width="8.85546875" style="1" customWidth="1"/>
    <col min="2" max="2" width="6.85546875" style="1" customWidth="1"/>
    <col min="3" max="4" width="10.42578125" style="1" customWidth="1"/>
    <col min="5" max="5" width="19.42578125" style="1" customWidth="1"/>
    <col min="6" max="6" width="20.42578125" style="1" customWidth="1"/>
    <col min="7" max="8" width="17.140625" style="1" customWidth="1"/>
    <col min="9" max="9" width="17.5703125" style="1" customWidth="1"/>
    <col min="10" max="10" width="12.42578125" style="1" customWidth="1"/>
    <col min="11" max="11" width="8.85546875" style="1" customWidth="1"/>
    <col min="12" max="12" width="40.42578125" style="282" customWidth="1"/>
    <col min="13" max="13" width="8.85546875" style="1" customWidth="1"/>
    <col min="14" max="16384" width="8.85546875" style="1"/>
  </cols>
  <sheetData>
    <row r="1" spans="1:12" ht="12.75" customHeight="1">
      <c r="A1" s="28"/>
      <c r="B1" s="3"/>
      <c r="C1" s="3"/>
      <c r="D1" s="3"/>
      <c r="E1" s="3"/>
      <c r="F1" s="3"/>
      <c r="G1" s="3"/>
      <c r="H1" s="3"/>
      <c r="I1" s="3"/>
      <c r="J1" s="3"/>
      <c r="K1" s="3"/>
      <c r="L1" s="5"/>
    </row>
    <row r="2" spans="1:12" ht="12.75" customHeight="1">
      <c r="A2" s="4"/>
      <c r="B2" s="5"/>
      <c r="C2" s="5"/>
      <c r="D2" s="346" t="s">
        <v>2</v>
      </c>
      <c r="E2" s="347"/>
      <c r="F2" s="347"/>
      <c r="G2" s="347"/>
      <c r="H2" s="347"/>
      <c r="I2" s="347"/>
      <c r="J2" s="347"/>
      <c r="K2" s="347"/>
      <c r="L2" s="5"/>
    </row>
    <row r="3" spans="1:12" ht="12.75" customHeight="1">
      <c r="A3" s="4"/>
      <c r="B3" s="5"/>
      <c r="C3" s="5"/>
      <c r="D3" s="5"/>
      <c r="E3" s="5"/>
      <c r="F3" s="5"/>
      <c r="G3" s="7"/>
      <c r="H3" s="7"/>
      <c r="I3" s="7"/>
      <c r="J3" s="7"/>
      <c r="K3" s="7"/>
      <c r="L3" s="5"/>
    </row>
    <row r="4" spans="1:12" ht="12.75" customHeight="1">
      <c r="A4" s="4"/>
      <c r="B4" s="348" t="s">
        <v>213</v>
      </c>
      <c r="C4" s="349"/>
      <c r="D4" s="349"/>
      <c r="E4" s="5"/>
      <c r="F4" s="5"/>
      <c r="G4" s="7"/>
      <c r="H4" s="7"/>
      <c r="I4" s="7"/>
      <c r="J4" s="313" t="s">
        <v>214</v>
      </c>
      <c r="K4" s="314"/>
      <c r="L4" s="5"/>
    </row>
    <row r="5" spans="1:12" ht="12.75" customHeight="1">
      <c r="A5" s="4"/>
      <c r="B5" s="84"/>
      <c r="C5" s="84"/>
      <c r="D5" s="84"/>
      <c r="E5" s="5"/>
      <c r="F5" s="5"/>
      <c r="G5" s="7"/>
      <c r="H5" s="7"/>
      <c r="I5" s="7"/>
      <c r="J5" s="32"/>
      <c r="K5" s="32"/>
      <c r="L5" s="5"/>
    </row>
    <row r="6" spans="1:12" ht="18.75" customHeight="1">
      <c r="A6" s="4"/>
      <c r="B6" s="369" t="s">
        <v>59</v>
      </c>
      <c r="C6" s="370"/>
      <c r="D6" s="370"/>
      <c r="E6" s="370"/>
      <c r="F6" s="370"/>
      <c r="G6" s="350"/>
      <c r="H6" s="350"/>
      <c r="I6" s="350"/>
      <c r="J6" s="350"/>
      <c r="K6" s="350"/>
      <c r="L6" s="5"/>
    </row>
    <row r="7" spans="1:12" ht="12.75" customHeight="1">
      <c r="A7" s="4"/>
      <c r="B7" s="84"/>
      <c r="C7" s="84"/>
      <c r="D7" s="84"/>
      <c r="E7" s="5"/>
      <c r="F7" s="5"/>
      <c r="G7" s="7"/>
      <c r="H7" s="7"/>
      <c r="I7" s="7"/>
      <c r="J7" s="32"/>
      <c r="K7" s="32"/>
      <c r="L7" s="5"/>
    </row>
    <row r="8" spans="1:12" ht="12.75" customHeight="1">
      <c r="A8" s="4"/>
      <c r="B8" s="34">
        <v>1.3</v>
      </c>
      <c r="C8" s="322" t="s">
        <v>43</v>
      </c>
      <c r="D8" s="323"/>
      <c r="E8" s="323"/>
      <c r="F8" s="323"/>
      <c r="G8" s="323"/>
      <c r="H8" s="323"/>
      <c r="I8" s="323"/>
      <c r="J8" s="323"/>
      <c r="K8" s="323"/>
      <c r="L8" s="82"/>
    </row>
    <row r="9" spans="1:12" ht="12.75" customHeight="1">
      <c r="A9" s="4"/>
      <c r="B9" s="86"/>
      <c r="C9" s="323"/>
      <c r="D9" s="323"/>
      <c r="E9" s="323"/>
      <c r="F9" s="323"/>
      <c r="G9" s="323"/>
      <c r="H9" s="323"/>
      <c r="I9" s="323"/>
      <c r="J9" s="323"/>
      <c r="K9" s="323"/>
      <c r="L9" s="82"/>
    </row>
    <row r="10" spans="1:12" ht="12.75" customHeight="1">
      <c r="A10" s="4"/>
      <c r="B10" s="86"/>
      <c r="C10" s="323"/>
      <c r="D10" s="323"/>
      <c r="E10" s="323"/>
      <c r="F10" s="323"/>
      <c r="G10" s="323"/>
      <c r="H10" s="323"/>
      <c r="I10" s="323"/>
      <c r="J10" s="323"/>
      <c r="K10" s="323"/>
      <c r="L10" s="70"/>
    </row>
    <row r="11" spans="1:12" ht="12.75" customHeight="1">
      <c r="A11" s="4"/>
      <c r="B11" s="5"/>
      <c r="C11" s="5"/>
      <c r="D11" s="133"/>
      <c r="E11" s="133"/>
      <c r="F11" s="133"/>
      <c r="G11" s="133"/>
      <c r="H11" s="133"/>
      <c r="I11" s="133"/>
      <c r="J11" s="133"/>
      <c r="K11" s="133"/>
      <c r="L11" s="5"/>
    </row>
    <row r="12" spans="1:12" ht="18.75" customHeight="1">
      <c r="A12" s="4"/>
      <c r="B12" s="369" t="s">
        <v>60</v>
      </c>
      <c r="C12" s="369"/>
      <c r="D12" s="369"/>
      <c r="E12" s="369"/>
      <c r="F12" s="369"/>
      <c r="G12" s="369"/>
      <c r="H12" s="369"/>
      <c r="I12" s="369"/>
      <c r="J12" s="369"/>
      <c r="K12" s="369"/>
      <c r="L12" s="5"/>
    </row>
    <row r="13" spans="1:12" ht="12.75" customHeight="1">
      <c r="A13" s="4"/>
      <c r="B13" s="5"/>
      <c r="C13" s="5"/>
      <c r="D13" s="5"/>
      <c r="E13" s="5"/>
      <c r="F13" s="5"/>
      <c r="G13" s="5"/>
      <c r="H13" s="5"/>
      <c r="I13" s="5"/>
      <c r="J13" s="5"/>
      <c r="K13" s="5"/>
      <c r="L13" s="5"/>
    </row>
    <row r="14" spans="1:12" ht="13.5" customHeight="1">
      <c r="A14" s="4"/>
      <c r="B14" s="86"/>
      <c r="C14" s="24"/>
      <c r="D14" s="134"/>
      <c r="E14" s="102"/>
      <c r="F14" s="102"/>
      <c r="G14" s="102"/>
      <c r="H14" s="102"/>
      <c r="I14" s="102"/>
      <c r="J14" s="102"/>
      <c r="K14" s="5"/>
      <c r="L14" s="5"/>
    </row>
    <row r="15" spans="1:12" ht="37.5" customHeight="1">
      <c r="A15" s="4"/>
      <c r="B15" s="5"/>
      <c r="C15" s="5"/>
      <c r="D15" s="353" t="s">
        <v>66</v>
      </c>
      <c r="E15" s="374"/>
      <c r="F15" s="44" t="s">
        <v>67</v>
      </c>
      <c r="G15" s="375" t="s">
        <v>68</v>
      </c>
      <c r="H15" s="353" t="s">
        <v>69</v>
      </c>
      <c r="I15" s="353" t="s">
        <v>70</v>
      </c>
      <c r="J15" s="44" t="s">
        <v>71</v>
      </c>
      <c r="K15" s="90"/>
      <c r="L15" s="5"/>
    </row>
    <row r="16" spans="1:12" ht="53.25" customHeight="1">
      <c r="A16" s="4"/>
      <c r="B16" s="5"/>
      <c r="C16" s="5"/>
      <c r="D16" s="136" t="s">
        <v>72</v>
      </c>
      <c r="E16" s="136" t="s">
        <v>73</v>
      </c>
      <c r="F16" s="137" t="s">
        <v>74</v>
      </c>
      <c r="G16" s="376"/>
      <c r="H16" s="373"/>
      <c r="I16" s="373"/>
      <c r="J16" s="136" t="s">
        <v>75</v>
      </c>
      <c r="K16" s="74"/>
      <c r="L16" s="5"/>
    </row>
    <row r="17" spans="1:12" ht="25.5" customHeight="1">
      <c r="A17" s="4"/>
      <c r="B17" s="5"/>
      <c r="C17" s="5"/>
      <c r="D17" s="138" t="s">
        <v>76</v>
      </c>
      <c r="E17" s="138" t="s">
        <v>77</v>
      </c>
      <c r="F17" s="138" t="s">
        <v>78</v>
      </c>
      <c r="G17" s="138" t="s">
        <v>79</v>
      </c>
      <c r="H17" s="138" t="s">
        <v>80</v>
      </c>
      <c r="I17" s="138" t="s">
        <v>81</v>
      </c>
      <c r="J17" s="138" t="s">
        <v>82</v>
      </c>
      <c r="K17" s="139"/>
      <c r="L17" s="5"/>
    </row>
    <row r="18" spans="1:12" ht="12.75" customHeight="1">
      <c r="A18" s="4"/>
      <c r="B18" s="5"/>
      <c r="C18" s="5"/>
      <c r="D18" s="140">
        <v>50</v>
      </c>
      <c r="E18" s="300">
        <f>D18+5</f>
        <v>55</v>
      </c>
      <c r="F18" s="304">
        <v>1000</v>
      </c>
      <c r="G18" s="53">
        <v>5.47</v>
      </c>
      <c r="H18" s="106">
        <f>(1-G18/1000)^5</f>
        <v>0.97294757679817423</v>
      </c>
      <c r="I18" s="141">
        <f>F18*H18</f>
        <v>972.94757679817428</v>
      </c>
      <c r="J18" s="142">
        <f>F18*2.5+I18*2.5</f>
        <v>4932.3689419954353</v>
      </c>
      <c r="K18" s="143"/>
      <c r="L18" s="5"/>
    </row>
    <row r="19" spans="1:12" ht="12.75" customHeight="1">
      <c r="A19" s="4"/>
      <c r="B19" s="5"/>
      <c r="C19" s="5"/>
      <c r="D19" s="144">
        <f>D18+5</f>
        <v>55</v>
      </c>
      <c r="E19" s="301">
        <f t="shared" ref="E19:E27" si="0">D19+5</f>
        <v>60</v>
      </c>
      <c r="F19" s="305">
        <f>I18</f>
        <v>972.94757679817428</v>
      </c>
      <c r="G19" s="299">
        <v>8.09</v>
      </c>
      <c r="H19" s="145">
        <f>(1-G19/1000)^5</f>
        <v>0.96019920763132549</v>
      </c>
      <c r="I19" s="146">
        <f t="shared" ref="I19:I27" si="1">F19*H19</f>
        <v>934.22349230842519</v>
      </c>
      <c r="J19" s="147">
        <f t="shared" ref="J19:J27" si="2">F19*2.5+I19*2.5</f>
        <v>4767.9276727664983</v>
      </c>
      <c r="K19" s="148"/>
      <c r="L19" s="5"/>
    </row>
    <row r="20" spans="1:12" ht="12.75" customHeight="1">
      <c r="A20" s="4"/>
      <c r="B20" s="5"/>
      <c r="C20" s="5"/>
      <c r="D20" s="149">
        <f t="shared" ref="D20:D27" si="3">D19+5</f>
        <v>60</v>
      </c>
      <c r="E20" s="302">
        <f t="shared" si="0"/>
        <v>65</v>
      </c>
      <c r="F20" s="115">
        <f t="shared" ref="F20:F27" si="4">I19</f>
        <v>934.22349230842519</v>
      </c>
      <c r="G20" s="114">
        <v>12.45</v>
      </c>
      <c r="H20" s="114">
        <f t="shared" ref="H20:H26" si="5">(1-G20/1000)^5</f>
        <v>0.93928084701850434</v>
      </c>
      <c r="I20" s="150">
        <f t="shared" si="1"/>
        <v>877.49823316004279</v>
      </c>
      <c r="J20" s="151">
        <f t="shared" si="2"/>
        <v>4529.3043136711694</v>
      </c>
      <c r="K20" s="143"/>
      <c r="L20" s="5"/>
    </row>
    <row r="21" spans="1:12" ht="12.75" customHeight="1">
      <c r="A21" s="4"/>
      <c r="B21" s="5"/>
      <c r="C21" s="5"/>
      <c r="D21" s="144">
        <f t="shared" si="3"/>
        <v>65</v>
      </c>
      <c r="E21" s="301">
        <f t="shared" si="0"/>
        <v>70</v>
      </c>
      <c r="F21" s="305">
        <f>I20</f>
        <v>877.49823316004279</v>
      </c>
      <c r="G21" s="299">
        <v>18.14</v>
      </c>
      <c r="H21" s="145">
        <f t="shared" si="5"/>
        <v>0.91253144402545827</v>
      </c>
      <c r="I21" s="152">
        <f t="shared" si="1"/>
        <v>800.74472983532212</v>
      </c>
      <c r="J21" s="147">
        <f t="shared" si="2"/>
        <v>4195.6074074884127</v>
      </c>
      <c r="K21" s="148"/>
      <c r="L21" s="5"/>
    </row>
    <row r="22" spans="1:12" ht="12.75" customHeight="1">
      <c r="A22" s="4"/>
      <c r="B22" s="5"/>
      <c r="C22" s="5"/>
      <c r="D22" s="149">
        <f t="shared" si="3"/>
        <v>70</v>
      </c>
      <c r="E22" s="302">
        <f t="shared" si="0"/>
        <v>75</v>
      </c>
      <c r="F22" s="115">
        <f t="shared" si="4"/>
        <v>800.74472983532212</v>
      </c>
      <c r="G22" s="114">
        <v>27.35</v>
      </c>
      <c r="H22" s="114">
        <f t="shared" si="5"/>
        <v>0.8705284232311975</v>
      </c>
      <c r="I22" s="150">
        <f t="shared" si="1"/>
        <v>697.07104707423423</v>
      </c>
      <c r="J22" s="151">
        <f>F22*2.5+I22*2.5</f>
        <v>3744.5394422738909</v>
      </c>
      <c r="K22" s="143"/>
      <c r="L22" s="5"/>
    </row>
    <row r="23" spans="1:12" ht="12.75" customHeight="1">
      <c r="A23" s="4"/>
      <c r="B23" s="5"/>
      <c r="C23" s="5"/>
      <c r="D23" s="144">
        <f t="shared" si="3"/>
        <v>75</v>
      </c>
      <c r="E23" s="301">
        <f t="shared" si="0"/>
        <v>80</v>
      </c>
      <c r="F23" s="305">
        <f t="shared" si="4"/>
        <v>697.07104707423423</v>
      </c>
      <c r="G23" s="299">
        <v>40.799999999999997</v>
      </c>
      <c r="H23" s="145">
        <f t="shared" si="5"/>
        <v>0.81198096895377392</v>
      </c>
      <c r="I23" s="152">
        <f t="shared" si="1"/>
        <v>566.00842423295842</v>
      </c>
      <c r="J23" s="147">
        <f t="shared" si="2"/>
        <v>3157.6986782679814</v>
      </c>
      <c r="K23" s="148"/>
      <c r="L23" s="5"/>
    </row>
    <row r="24" spans="1:12" ht="12.75" customHeight="1">
      <c r="A24" s="4"/>
      <c r="B24" s="5"/>
      <c r="C24" s="5"/>
      <c r="D24" s="149">
        <f t="shared" si="3"/>
        <v>80</v>
      </c>
      <c r="E24" s="302">
        <f t="shared" si="0"/>
        <v>85</v>
      </c>
      <c r="F24" s="115">
        <f t="shared" si="4"/>
        <v>566.00842423295842</v>
      </c>
      <c r="G24" s="114">
        <v>95.94</v>
      </c>
      <c r="H24" s="114">
        <f t="shared" si="5"/>
        <v>0.60392953874746358</v>
      </c>
      <c r="I24" s="150">
        <f t="shared" si="1"/>
        <v>341.82920657418924</v>
      </c>
      <c r="J24" s="151">
        <f t="shared" si="2"/>
        <v>2269.5940770178695</v>
      </c>
      <c r="K24" s="153"/>
      <c r="L24" s="5"/>
    </row>
    <row r="25" spans="1:12" ht="12.75" customHeight="1">
      <c r="A25" s="4"/>
      <c r="B25" s="5"/>
      <c r="C25" s="5"/>
      <c r="D25" s="144">
        <f t="shared" si="3"/>
        <v>85</v>
      </c>
      <c r="E25" s="301">
        <f t="shared" si="0"/>
        <v>90</v>
      </c>
      <c r="F25" s="305">
        <f t="shared" si="4"/>
        <v>341.82920657418924</v>
      </c>
      <c r="G25" s="299">
        <v>95.94</v>
      </c>
      <c r="H25" s="145">
        <f t="shared" si="5"/>
        <v>0.60392953874746358</v>
      </c>
      <c r="I25" s="152">
        <f t="shared" si="1"/>
        <v>206.44075505676156</v>
      </c>
      <c r="J25" s="147">
        <f t="shared" si="2"/>
        <v>1370.6749040773771</v>
      </c>
      <c r="K25" s="154"/>
      <c r="L25" s="5"/>
    </row>
    <row r="26" spans="1:12" ht="12.95" customHeight="1">
      <c r="A26" s="4"/>
      <c r="B26" s="5"/>
      <c r="C26" s="5"/>
      <c r="D26" s="149">
        <f t="shared" si="3"/>
        <v>90</v>
      </c>
      <c r="E26" s="302">
        <f t="shared" si="0"/>
        <v>95</v>
      </c>
      <c r="F26" s="115">
        <f t="shared" si="4"/>
        <v>206.44075505676156</v>
      </c>
      <c r="G26" s="114">
        <v>95.94</v>
      </c>
      <c r="H26" s="114">
        <f t="shared" si="5"/>
        <v>0.60392953874746358</v>
      </c>
      <c r="I26" s="150">
        <f t="shared" si="1"/>
        <v>124.67566998010813</v>
      </c>
      <c r="J26" s="151">
        <f t="shared" si="2"/>
        <v>827.79106259217417</v>
      </c>
      <c r="K26" s="154"/>
      <c r="L26" s="5"/>
    </row>
    <row r="27" spans="1:12" ht="12.95" customHeight="1">
      <c r="A27" s="4"/>
      <c r="B27" s="5"/>
      <c r="C27" s="5"/>
      <c r="D27" s="155">
        <f t="shared" si="3"/>
        <v>95</v>
      </c>
      <c r="E27" s="303">
        <f t="shared" si="0"/>
        <v>100</v>
      </c>
      <c r="F27" s="306">
        <f t="shared" si="4"/>
        <v>124.67566998010813</v>
      </c>
      <c r="G27" s="299">
        <v>95.94</v>
      </c>
      <c r="H27" s="156">
        <v>0</v>
      </c>
      <c r="I27" s="157">
        <f t="shared" si="1"/>
        <v>0</v>
      </c>
      <c r="J27" s="158">
        <f t="shared" si="2"/>
        <v>311.68917495027029</v>
      </c>
      <c r="K27" s="154"/>
      <c r="L27" s="5"/>
    </row>
    <row r="28" spans="1:12" ht="13.5" customHeight="1">
      <c r="A28" s="4"/>
      <c r="B28" s="5"/>
      <c r="C28" s="5"/>
      <c r="D28" s="377" t="s">
        <v>83</v>
      </c>
      <c r="E28" s="377"/>
      <c r="F28" s="377"/>
      <c r="G28" s="377"/>
      <c r="H28" s="377"/>
      <c r="I28" s="377"/>
      <c r="J28" s="159">
        <f>SUM(J18:J27)</f>
        <v>30107.195675101084</v>
      </c>
      <c r="K28" s="160"/>
      <c r="L28" s="5"/>
    </row>
    <row r="29" spans="1:12" ht="15" customHeight="1">
      <c r="A29" s="4"/>
      <c r="B29" s="5"/>
      <c r="C29" s="5"/>
      <c r="D29" s="108"/>
      <c r="E29" s="108"/>
      <c r="F29" s="101"/>
      <c r="G29" s="101"/>
      <c r="H29" s="101"/>
      <c r="I29" s="101"/>
      <c r="J29" s="101"/>
      <c r="K29" s="5"/>
      <c r="L29" s="5"/>
    </row>
    <row r="30" spans="1:12" ht="15" customHeight="1">
      <c r="A30" s="4"/>
      <c r="B30" s="5"/>
      <c r="C30" s="5"/>
      <c r="D30" s="378" t="s">
        <v>84</v>
      </c>
      <c r="E30" s="379"/>
      <c r="F30" s="379"/>
      <c r="G30" s="379"/>
      <c r="H30" s="379"/>
      <c r="I30" s="379"/>
      <c r="J30" s="379"/>
      <c r="K30" s="379"/>
      <c r="L30" s="5"/>
    </row>
    <row r="31" spans="1:12" ht="15" customHeight="1">
      <c r="A31" s="4"/>
      <c r="B31" s="5"/>
      <c r="C31" s="5"/>
      <c r="D31" s="24"/>
      <c r="E31" s="24"/>
      <c r="F31" s="5"/>
      <c r="G31" s="5"/>
      <c r="H31" s="5"/>
      <c r="I31" s="5"/>
      <c r="J31" s="154"/>
      <c r="K31" s="5"/>
      <c r="L31" s="5"/>
    </row>
    <row r="32" spans="1:12" ht="13.7" customHeight="1">
      <c r="A32" s="4"/>
      <c r="B32" s="5"/>
      <c r="C32" s="5"/>
      <c r="D32" s="5"/>
      <c r="E32" s="5"/>
      <c r="F32" s="5"/>
      <c r="G32" s="5"/>
      <c r="H32" s="5"/>
      <c r="I32" s="5"/>
      <c r="J32" s="154"/>
      <c r="K32" s="5"/>
      <c r="L32" s="5"/>
    </row>
    <row r="33" spans="1:12" ht="13.7" customHeight="1">
      <c r="A33" s="4"/>
      <c r="B33" s="5"/>
      <c r="C33" s="5"/>
      <c r="D33"/>
      <c r="E33" s="5"/>
      <c r="F33" s="5"/>
      <c r="G33" s="5"/>
      <c r="H33" s="5"/>
      <c r="I33" s="5"/>
      <c r="J33" s="154"/>
      <c r="K33" s="5"/>
      <c r="L33" s="5"/>
    </row>
    <row r="34" spans="1:12" ht="13.7" customHeight="1">
      <c r="A34" s="4"/>
      <c r="B34" s="5"/>
      <c r="C34" s="5"/>
      <c r="D34" s="5"/>
      <c r="E34" s="5"/>
      <c r="F34" s="5"/>
      <c r="G34" s="5"/>
      <c r="H34" s="5"/>
      <c r="I34" s="154"/>
      <c r="J34" s="5"/>
      <c r="K34" s="162"/>
      <c r="L34" s="5"/>
    </row>
    <row r="35" spans="1:12" ht="13.7" customHeight="1">
      <c r="A35" s="4"/>
      <c r="B35" s="5"/>
      <c r="C35" s="5"/>
      <c r="D35" s="5"/>
      <c r="E35" s="5"/>
      <c r="F35" s="5"/>
      <c r="G35" s="5"/>
      <c r="H35" s="5"/>
      <c r="I35" s="154"/>
      <c r="J35" s="5"/>
      <c r="K35" s="162"/>
      <c r="L35" s="5"/>
    </row>
    <row r="36" spans="1:12" ht="15.75" customHeight="1">
      <c r="A36" s="4"/>
      <c r="B36" s="309" t="s">
        <v>58</v>
      </c>
      <c r="C36" s="310"/>
      <c r="D36" s="310"/>
      <c r="E36" s="310"/>
      <c r="F36" s="310"/>
      <c r="G36" s="371" t="s">
        <v>12</v>
      </c>
      <c r="H36" s="372"/>
      <c r="I36" s="372"/>
      <c r="J36" s="372"/>
      <c r="K36" s="372"/>
      <c r="L36" s="5"/>
    </row>
    <row r="37" spans="1:12" ht="12.75" customHeight="1">
      <c r="A37" s="4"/>
      <c r="B37" s="5"/>
      <c r="C37" s="5"/>
      <c r="D37" s="5"/>
      <c r="E37" s="5"/>
      <c r="F37" s="5"/>
      <c r="G37" s="5"/>
      <c r="H37" s="5"/>
      <c r="I37" s="5"/>
      <c r="J37" s="5"/>
      <c r="K37" s="5"/>
      <c r="L37" s="5"/>
    </row>
    <row r="38" spans="1:12" ht="12.75" customHeight="1">
      <c r="A38" s="4"/>
      <c r="B38" s="5"/>
      <c r="C38" s="5"/>
      <c r="D38" s="5"/>
      <c r="E38" s="5"/>
      <c r="F38" s="5"/>
      <c r="G38" s="5"/>
      <c r="H38" s="5"/>
      <c r="I38" s="5"/>
      <c r="J38" s="5"/>
      <c r="K38" s="5"/>
      <c r="L38" s="5"/>
    </row>
    <row r="39" spans="1:12" ht="12.75" customHeight="1">
      <c r="A39" s="4"/>
      <c r="B39" s="5"/>
      <c r="C39" s="5"/>
      <c r="D39" s="5"/>
      <c r="E39" s="5"/>
      <c r="F39" s="5"/>
      <c r="G39" s="5"/>
      <c r="H39" s="5"/>
      <c r="I39" s="5"/>
      <c r="J39" s="5"/>
      <c r="K39" s="5"/>
      <c r="L39" s="5"/>
    </row>
    <row r="40" spans="1:12" ht="12.75" customHeight="1">
      <c r="A40" s="4"/>
      <c r="B40" s="5"/>
      <c r="C40" s="5"/>
      <c r="D40" s="5"/>
      <c r="E40" s="5"/>
      <c r="F40" s="5"/>
      <c r="G40" s="5"/>
      <c r="H40" s="5"/>
      <c r="I40" s="5"/>
      <c r="J40" s="5"/>
      <c r="K40" s="5"/>
      <c r="L40" s="5"/>
    </row>
    <row r="41" spans="1:12" ht="15" customHeight="1">
      <c r="A41" s="4"/>
      <c r="B41" s="5"/>
      <c r="C41" s="5"/>
      <c r="D41" s="5"/>
      <c r="E41" s="5"/>
      <c r="F41" s="163"/>
      <c r="G41" s="5"/>
      <c r="H41" s="5"/>
      <c r="I41" s="5"/>
      <c r="J41" s="5"/>
      <c r="K41" s="5"/>
      <c r="L41" s="5"/>
    </row>
    <row r="42" spans="1:12" ht="15" customHeight="1">
      <c r="A42" s="4"/>
      <c r="B42" s="5"/>
      <c r="C42" s="5"/>
      <c r="D42" s="5"/>
      <c r="E42" s="5"/>
      <c r="F42" s="163"/>
      <c r="G42" s="5"/>
      <c r="H42" s="5"/>
      <c r="I42" s="5"/>
      <c r="J42" s="5"/>
      <c r="K42" s="5"/>
      <c r="L42" s="5"/>
    </row>
    <row r="43" spans="1:12" ht="15" customHeight="1">
      <c r="A43" s="4"/>
      <c r="B43" s="5"/>
      <c r="C43" s="5"/>
      <c r="D43" s="5"/>
      <c r="E43" s="5"/>
      <c r="F43" s="163"/>
      <c r="G43" s="5"/>
      <c r="H43" s="5"/>
      <c r="I43" s="5"/>
      <c r="J43" s="5"/>
      <c r="K43" s="5"/>
      <c r="L43" s="5"/>
    </row>
    <row r="44" spans="1:12" ht="15" customHeight="1">
      <c r="A44" s="4"/>
      <c r="B44" s="5"/>
      <c r="C44" s="5"/>
      <c r="D44" s="5"/>
      <c r="E44" s="5"/>
      <c r="F44" s="163"/>
      <c r="G44" s="5"/>
      <c r="H44" s="5"/>
      <c r="I44" s="5"/>
      <c r="J44" s="5"/>
      <c r="K44" s="5"/>
      <c r="L44" s="5"/>
    </row>
    <row r="45" spans="1:12" ht="15" customHeight="1">
      <c r="A45" s="4"/>
      <c r="B45" s="5"/>
      <c r="C45" s="5"/>
      <c r="D45" s="5"/>
      <c r="E45" s="5"/>
      <c r="F45" s="163"/>
      <c r="G45" s="5"/>
      <c r="H45" s="5"/>
      <c r="I45" s="5"/>
      <c r="J45" s="5"/>
      <c r="K45" s="5"/>
      <c r="L45" s="5"/>
    </row>
    <row r="46" spans="1:12" ht="15" customHeight="1">
      <c r="A46" s="4"/>
      <c r="B46" s="5"/>
      <c r="C46" s="5"/>
      <c r="D46" s="5"/>
      <c r="E46" s="5"/>
      <c r="F46" s="163"/>
      <c r="G46" s="5"/>
      <c r="H46" s="5"/>
      <c r="I46" s="5"/>
      <c r="J46" s="5"/>
      <c r="K46" s="5"/>
      <c r="L46" s="5"/>
    </row>
    <row r="47" spans="1:12" ht="15" customHeight="1">
      <c r="A47" s="4"/>
      <c r="B47" s="5"/>
      <c r="C47" s="5"/>
      <c r="D47" s="5"/>
      <c r="E47" s="5"/>
      <c r="F47" s="163"/>
      <c r="G47" s="5"/>
      <c r="H47" s="5"/>
      <c r="I47" s="5"/>
      <c r="J47" s="5"/>
      <c r="K47" s="5"/>
      <c r="L47" s="5"/>
    </row>
    <row r="48" spans="1:12" ht="12.75" customHeight="1">
      <c r="A48" s="4"/>
      <c r="B48" s="5"/>
      <c r="C48" s="5"/>
      <c r="D48" s="5"/>
      <c r="E48" s="5"/>
      <c r="F48" s="5"/>
      <c r="G48" s="5"/>
      <c r="H48" s="5"/>
      <c r="I48" s="5"/>
      <c r="J48" s="5"/>
      <c r="K48" s="5"/>
      <c r="L48" s="5"/>
    </row>
    <row r="49" spans="1:12" ht="12.75" customHeight="1">
      <c r="A49" s="4"/>
      <c r="B49" s="5"/>
      <c r="C49" s="5"/>
      <c r="D49" s="5"/>
      <c r="E49" s="5"/>
      <c r="F49" s="5"/>
      <c r="G49" s="5"/>
      <c r="H49" s="5"/>
      <c r="I49" s="5"/>
      <c r="J49" s="5"/>
      <c r="K49" s="5"/>
      <c r="L49" s="5"/>
    </row>
    <row r="50" spans="1:12" s="282" customFormat="1" ht="12.75" customHeight="1">
      <c r="A50" s="5"/>
      <c r="B50" s="5"/>
      <c r="C50" s="5"/>
      <c r="D50" s="5"/>
      <c r="E50" s="5"/>
      <c r="F50" s="5"/>
      <c r="G50" s="5"/>
      <c r="H50" s="5"/>
      <c r="I50" s="5"/>
      <c r="J50" s="5"/>
      <c r="K50" s="5"/>
      <c r="L50" s="5"/>
    </row>
  </sheetData>
  <mergeCells count="15">
    <mergeCell ref="B36:F36"/>
    <mergeCell ref="G36:K36"/>
    <mergeCell ref="C8:K10"/>
    <mergeCell ref="I15:I16"/>
    <mergeCell ref="D15:E15"/>
    <mergeCell ref="G15:G16"/>
    <mergeCell ref="H15:H16"/>
    <mergeCell ref="D28:I28"/>
    <mergeCell ref="D30:K30"/>
    <mergeCell ref="B12:K12"/>
    <mergeCell ref="D2:K2"/>
    <mergeCell ref="J4:K4"/>
    <mergeCell ref="B6:F6"/>
    <mergeCell ref="G6:K6"/>
    <mergeCell ref="B4:D4"/>
  </mergeCells>
  <hyperlinks>
    <hyperlink ref="B4" location="'Ejercicios'!R1C1" display="Volver a ejercicios" xr:uid="{00000000-0004-0000-0500-000000000000}"/>
    <hyperlink ref="J4" location="'Índice'!R1C1" display="Volver al índice" xr:uid="{00000000-0004-0000-0500-000001000000}"/>
    <hyperlink ref="B4:D4" location="Ejercicios!A1" display="Volver a ejercicios" xr:uid="{7F0A01DD-6BFE-482F-9175-6C5D707ADB75}"/>
    <hyperlink ref="J4:K4" location="Índice!A1" display="Volver al índice" xr:uid="{D51FD21F-D3D2-4BCA-A68D-C58D2D0462EE}"/>
  </hyperlinks>
  <pageMargins left="0.75" right="0.75" top="1" bottom="1" header="0.5" footer="0.5"/>
  <pageSetup scale="68" orientation="landscape" r:id="rId1"/>
  <headerFooter>
    <oddFooter>&amp;R&amp;"Arial,Regular"&amp;10&amp;K000000Rta_1.3</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16"/>
  <sheetViews>
    <sheetView showGridLines="0" zoomScaleNormal="100" workbookViewId="0">
      <selection activeCell="G22" sqref="G22"/>
    </sheetView>
  </sheetViews>
  <sheetFormatPr baseColWidth="10" defaultColWidth="8.85546875" defaultRowHeight="12.75" customHeight="1"/>
  <cols>
    <col min="1" max="1" width="8.85546875" style="1" customWidth="1"/>
    <col min="2" max="2" width="5.42578125" style="1" customWidth="1"/>
    <col min="3" max="4" width="10.42578125" style="1" customWidth="1"/>
    <col min="5" max="5" width="10" style="1" customWidth="1"/>
    <col min="6" max="6" width="11.42578125" style="1" customWidth="1"/>
    <col min="7" max="7" width="12.42578125" style="1" customWidth="1"/>
    <col min="8" max="15" width="8.85546875" style="1" customWidth="1"/>
    <col min="16" max="16" width="8.85546875" style="282" customWidth="1"/>
    <col min="17" max="17" width="8.85546875" style="1" customWidth="1"/>
    <col min="18" max="16384" width="8.85546875" style="1"/>
  </cols>
  <sheetData>
    <row r="1" spans="1:16" ht="13.7" customHeight="1">
      <c r="A1" s="28"/>
      <c r="B1" s="3"/>
      <c r="C1" s="3"/>
      <c r="D1" s="3"/>
      <c r="E1" s="3"/>
      <c r="F1" s="3"/>
      <c r="G1" s="3"/>
      <c r="H1" s="3"/>
      <c r="I1" s="3"/>
      <c r="J1" s="3"/>
      <c r="K1" s="3"/>
      <c r="L1" s="3"/>
      <c r="M1" s="3"/>
      <c r="N1" s="3"/>
      <c r="O1" s="3"/>
      <c r="P1" s="5"/>
    </row>
    <row r="2" spans="1:16" ht="13.7" customHeight="1">
      <c r="A2" s="4"/>
      <c r="B2" s="5"/>
      <c r="C2" s="5"/>
      <c r="D2" s="346" t="s">
        <v>2</v>
      </c>
      <c r="E2" s="347"/>
      <c r="F2" s="347"/>
      <c r="G2" s="347"/>
      <c r="H2" s="347"/>
      <c r="I2" s="347"/>
      <c r="J2" s="347"/>
      <c r="K2" s="347"/>
      <c r="L2" s="5"/>
      <c r="M2" s="5"/>
      <c r="N2" s="5"/>
      <c r="O2" s="5"/>
      <c r="P2" s="5"/>
    </row>
    <row r="3" spans="1:16" ht="13.7" customHeight="1">
      <c r="A3" s="4"/>
      <c r="B3" s="5"/>
      <c r="C3" s="5"/>
      <c r="D3" s="5"/>
      <c r="E3" s="5"/>
      <c r="F3" s="5"/>
      <c r="G3" s="7"/>
      <c r="H3" s="7"/>
      <c r="I3" s="7"/>
      <c r="J3" s="7"/>
      <c r="K3" s="7"/>
      <c r="L3" s="5"/>
      <c r="M3" s="5"/>
      <c r="N3" s="5"/>
      <c r="O3" s="5"/>
      <c r="P3" s="5"/>
    </row>
    <row r="4" spans="1:16" ht="13.7" customHeight="1">
      <c r="A4" s="4"/>
      <c r="B4" s="348" t="s">
        <v>213</v>
      </c>
      <c r="C4" s="349"/>
      <c r="D4" s="349"/>
      <c r="E4" s="5"/>
      <c r="F4" s="5"/>
      <c r="G4" s="7"/>
      <c r="H4" s="7"/>
      <c r="I4" s="7"/>
      <c r="J4" s="313" t="s">
        <v>214</v>
      </c>
      <c r="K4" s="314"/>
      <c r="L4" s="5"/>
      <c r="M4" s="5"/>
      <c r="N4" s="5"/>
      <c r="O4" s="5"/>
      <c r="P4" s="5"/>
    </row>
    <row r="5" spans="1:16" ht="13.7" customHeight="1">
      <c r="A5" s="4"/>
      <c r="B5" s="84"/>
      <c r="C5" s="84"/>
      <c r="D5" s="84"/>
      <c r="E5" s="5"/>
      <c r="F5" s="5"/>
      <c r="G5" s="7"/>
      <c r="H5" s="7"/>
      <c r="I5" s="7"/>
      <c r="J5" s="32"/>
      <c r="K5" s="32"/>
      <c r="L5" s="5"/>
      <c r="M5" s="5"/>
      <c r="N5" s="5"/>
      <c r="O5" s="5"/>
      <c r="P5" s="5"/>
    </row>
    <row r="6" spans="1:16" ht="18.75" customHeight="1">
      <c r="A6" s="4"/>
      <c r="B6" s="380" t="s">
        <v>59</v>
      </c>
      <c r="C6" s="381"/>
      <c r="D6" s="381"/>
      <c r="E6" s="381"/>
      <c r="F6" s="381"/>
      <c r="G6" s="350"/>
      <c r="H6" s="350"/>
      <c r="I6" s="350"/>
      <c r="J6" s="350"/>
      <c r="K6" s="350"/>
      <c r="L6" s="5"/>
      <c r="M6" s="5"/>
      <c r="N6" s="5"/>
      <c r="O6" s="5"/>
      <c r="P6" s="5"/>
    </row>
    <row r="7" spans="1:16" ht="13.7" customHeight="1">
      <c r="A7" s="4"/>
      <c r="B7" s="84"/>
      <c r="C7" s="84"/>
      <c r="D7" s="84"/>
      <c r="E7" s="5"/>
      <c r="F7" s="5"/>
      <c r="G7" s="7"/>
      <c r="H7" s="7"/>
      <c r="I7" s="7"/>
      <c r="J7" s="32"/>
      <c r="K7" s="32"/>
      <c r="L7" s="5"/>
      <c r="M7" s="5"/>
      <c r="N7" s="5"/>
      <c r="O7" s="5"/>
      <c r="P7" s="5"/>
    </row>
    <row r="8" spans="1:16" ht="12.75" customHeight="1">
      <c r="A8" s="4"/>
      <c r="B8" s="34">
        <v>1.4</v>
      </c>
      <c r="C8" s="318" t="s">
        <v>44</v>
      </c>
      <c r="D8" s="317"/>
      <c r="E8" s="317"/>
      <c r="F8" s="317"/>
      <c r="G8" s="317"/>
      <c r="H8" s="317"/>
      <c r="I8" s="317"/>
      <c r="J8" s="317"/>
      <c r="K8" s="317"/>
      <c r="L8" s="133"/>
      <c r="M8" s="133"/>
      <c r="N8" s="5"/>
      <c r="O8" s="5"/>
      <c r="P8" s="5"/>
    </row>
    <row r="9" spans="1:16" ht="13.7" customHeight="1">
      <c r="A9" s="4"/>
      <c r="B9" s="86"/>
      <c r="C9" s="317"/>
      <c r="D9" s="317"/>
      <c r="E9" s="317"/>
      <c r="F9" s="317"/>
      <c r="G9" s="317"/>
      <c r="H9" s="317"/>
      <c r="I9" s="317"/>
      <c r="J9" s="317"/>
      <c r="K9" s="317"/>
      <c r="L9" s="82"/>
      <c r="M9" s="5"/>
      <c r="N9" s="5"/>
      <c r="O9" s="5"/>
      <c r="P9" s="5"/>
    </row>
    <row r="10" spans="1:16" ht="13.7" customHeight="1">
      <c r="A10" s="4"/>
      <c r="B10" s="86"/>
      <c r="C10" s="35"/>
      <c r="D10" s="85"/>
      <c r="E10" s="85"/>
      <c r="F10" s="85"/>
      <c r="G10" s="85"/>
      <c r="H10" s="85"/>
      <c r="I10" s="85"/>
      <c r="J10" s="85"/>
      <c r="K10" s="85"/>
      <c r="L10" s="70"/>
      <c r="M10" s="5"/>
      <c r="N10" s="5"/>
      <c r="O10" s="5"/>
      <c r="P10" s="5"/>
    </row>
    <row r="11" spans="1:16" ht="18.75" customHeight="1">
      <c r="A11" s="4"/>
      <c r="B11" s="380" t="s">
        <v>60</v>
      </c>
      <c r="C11" s="380"/>
      <c r="D11" s="380"/>
      <c r="E11" s="380"/>
      <c r="F11" s="380"/>
      <c r="G11" s="380"/>
      <c r="H11" s="380"/>
      <c r="I11" s="380"/>
      <c r="J11" s="380"/>
      <c r="K11" s="380"/>
      <c r="L11" s="5"/>
      <c r="M11" s="5"/>
      <c r="N11" s="5"/>
      <c r="O11" s="5"/>
      <c r="P11" s="5"/>
    </row>
    <row r="12" spans="1:16" ht="13.7" customHeight="1">
      <c r="A12" s="4"/>
      <c r="B12" s="5"/>
      <c r="C12" s="5"/>
      <c r="D12" s="5"/>
      <c r="E12" s="5"/>
      <c r="F12" s="5"/>
      <c r="G12" s="5"/>
      <c r="H12" s="5"/>
      <c r="I12" s="5"/>
      <c r="J12" s="5"/>
      <c r="K12" s="5"/>
      <c r="L12" s="5"/>
      <c r="M12" s="5"/>
      <c r="N12" s="5"/>
      <c r="O12" s="5"/>
      <c r="P12" s="5"/>
    </row>
    <row r="13" spans="1:16" ht="12.75" customHeight="1">
      <c r="A13" s="4"/>
      <c r="B13" s="86"/>
      <c r="C13" s="322" t="s">
        <v>85</v>
      </c>
      <c r="D13" s="323"/>
      <c r="E13" s="323"/>
      <c r="F13" s="323"/>
      <c r="G13" s="323"/>
      <c r="H13" s="323"/>
      <c r="I13" s="323"/>
      <c r="J13" s="323"/>
      <c r="K13" s="323"/>
      <c r="L13" s="5"/>
      <c r="M13" s="5"/>
      <c r="N13" s="5"/>
      <c r="O13" s="5"/>
      <c r="P13" s="5"/>
    </row>
    <row r="14" spans="1:16" ht="13.7" customHeight="1">
      <c r="A14" s="4"/>
      <c r="B14" s="5"/>
      <c r="C14" s="323"/>
      <c r="D14" s="323"/>
      <c r="E14" s="323"/>
      <c r="F14" s="323"/>
      <c r="G14" s="323"/>
      <c r="H14" s="323"/>
      <c r="I14" s="323"/>
      <c r="J14" s="323"/>
      <c r="K14" s="323"/>
      <c r="L14" s="5"/>
      <c r="M14" s="5"/>
      <c r="N14" s="5"/>
      <c r="O14" s="5"/>
      <c r="P14" s="5"/>
    </row>
    <row r="15" spans="1:16" ht="15" customHeight="1">
      <c r="A15" s="4"/>
      <c r="B15" s="5"/>
      <c r="C15" s="76"/>
      <c r="D15" s="76"/>
      <c r="E15" s="76"/>
      <c r="F15" s="76"/>
      <c r="G15" s="76"/>
      <c r="H15" s="76"/>
      <c r="I15" s="76"/>
      <c r="J15" s="5"/>
      <c r="K15" s="5"/>
      <c r="L15" s="5"/>
      <c r="M15" s="5"/>
      <c r="N15" s="5"/>
      <c r="O15" s="5"/>
      <c r="P15" s="5"/>
    </row>
    <row r="16" spans="1:16" s="282" customFormat="1" ht="17.45" customHeight="1">
      <c r="A16" s="5"/>
      <c r="B16" s="309" t="s">
        <v>58</v>
      </c>
      <c r="C16" s="310"/>
      <c r="D16" s="310"/>
      <c r="E16" s="310"/>
      <c r="F16" s="310"/>
      <c r="G16" s="351" t="s">
        <v>12</v>
      </c>
      <c r="H16" s="352"/>
      <c r="I16" s="352"/>
      <c r="J16" s="352"/>
      <c r="K16" s="352"/>
      <c r="L16" s="5"/>
      <c r="M16" s="5"/>
      <c r="N16" s="5"/>
      <c r="O16" s="5"/>
      <c r="P16" s="5"/>
    </row>
  </sheetData>
  <mergeCells count="10">
    <mergeCell ref="C8:K9"/>
    <mergeCell ref="B16:F16"/>
    <mergeCell ref="G16:K16"/>
    <mergeCell ref="C13:K14"/>
    <mergeCell ref="B11:K11"/>
    <mergeCell ref="D2:K2"/>
    <mergeCell ref="B4:D4"/>
    <mergeCell ref="J4:K4"/>
    <mergeCell ref="B6:F6"/>
    <mergeCell ref="G6:K6"/>
  </mergeCells>
  <hyperlinks>
    <hyperlink ref="B4" location="'Ejercicios'!R1C1" display="Volver a ejercicios" xr:uid="{00000000-0004-0000-0600-000000000000}"/>
    <hyperlink ref="J4" location="'Índice'!R1C1" display="Volver al índice" xr:uid="{00000000-0004-0000-0600-000001000000}"/>
    <hyperlink ref="B4:D4" location="Ejercicios!A1" display="Volver a ejercicios" xr:uid="{4F6A49A2-9A2C-4BD1-9D8F-74FCD0B9CD31}"/>
    <hyperlink ref="J4:K4" location="Índice!A1" display="Volver al índice" xr:uid="{71FF1B15-2F41-485E-9B4D-DB4FA6AC5EE4}"/>
  </hyperlinks>
  <pageMargins left="0.75" right="0.75" top="1" bottom="1" header="0.5" footer="0.5"/>
  <pageSetup scale="80" orientation="landscape"/>
  <headerFooter>
    <oddFooter>&amp;R&amp;"Arial,Regular"&amp;10&amp;K000000Rta_1.4</oddFooter>
  </headerFooter>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2FBFEE-81A6-49FC-9F1D-4A003CFB9D71}">
  <dimension ref="A1:P16"/>
  <sheetViews>
    <sheetView showGridLines="0" zoomScaleNormal="100" workbookViewId="0">
      <selection activeCell="L22" sqref="L22"/>
    </sheetView>
  </sheetViews>
  <sheetFormatPr baseColWidth="10" defaultColWidth="8.85546875" defaultRowHeight="12.75" customHeight="1"/>
  <cols>
    <col min="1" max="1" width="8.85546875" style="1" customWidth="1"/>
    <col min="2" max="2" width="5.42578125" style="1" customWidth="1"/>
    <col min="3" max="4" width="10.42578125" style="1" customWidth="1"/>
    <col min="5" max="5" width="10" style="1" customWidth="1"/>
    <col min="6" max="6" width="11.42578125" style="1" customWidth="1"/>
    <col min="7" max="7" width="12.42578125" style="1" customWidth="1"/>
    <col min="8" max="15" width="8.85546875" style="1" customWidth="1"/>
    <col min="16" max="16" width="8.85546875" style="282" customWidth="1"/>
    <col min="17" max="17" width="8.85546875" style="1" customWidth="1"/>
    <col min="18" max="16384" width="8.85546875" style="1"/>
  </cols>
  <sheetData>
    <row r="1" spans="1:16" ht="13.7" customHeight="1">
      <c r="A1" s="28"/>
      <c r="B1" s="3"/>
      <c r="C1" s="3"/>
      <c r="D1" s="3"/>
      <c r="E1" s="3"/>
      <c r="F1" s="3"/>
      <c r="G1" s="3"/>
      <c r="H1" s="3"/>
      <c r="I1" s="3"/>
      <c r="J1" s="3"/>
      <c r="K1" s="3"/>
      <c r="L1" s="3"/>
      <c r="M1" s="3"/>
      <c r="N1" s="3"/>
      <c r="O1" s="3"/>
      <c r="P1" s="5"/>
    </row>
    <row r="2" spans="1:16" ht="13.7" customHeight="1">
      <c r="A2" s="4"/>
      <c r="B2" s="5"/>
      <c r="C2" s="5"/>
      <c r="D2" s="346" t="s">
        <v>2</v>
      </c>
      <c r="E2" s="347"/>
      <c r="F2" s="347"/>
      <c r="G2" s="347"/>
      <c r="H2" s="347"/>
      <c r="I2" s="347"/>
      <c r="J2" s="347"/>
      <c r="K2" s="347"/>
      <c r="L2" s="5"/>
      <c r="M2" s="5"/>
      <c r="N2" s="5"/>
      <c r="O2" s="5"/>
      <c r="P2" s="5"/>
    </row>
    <row r="3" spans="1:16" ht="13.7" customHeight="1">
      <c r="A3" s="4"/>
      <c r="B3" s="5"/>
      <c r="C3" s="5"/>
      <c r="D3" s="5"/>
      <c r="E3" s="5"/>
      <c r="F3" s="5"/>
      <c r="G3" s="7"/>
      <c r="H3" s="7"/>
      <c r="I3" s="7"/>
      <c r="J3" s="7"/>
      <c r="K3" s="7"/>
      <c r="L3" s="5"/>
      <c r="M3" s="5"/>
      <c r="N3" s="5"/>
      <c r="O3" s="5"/>
      <c r="P3" s="5"/>
    </row>
    <row r="4" spans="1:16" ht="13.7" customHeight="1">
      <c r="A4" s="4"/>
      <c r="B4" s="348" t="s">
        <v>213</v>
      </c>
      <c r="C4" s="349"/>
      <c r="D4" s="349"/>
      <c r="E4" s="5"/>
      <c r="F4" s="5"/>
      <c r="G4" s="7"/>
      <c r="H4" s="7"/>
      <c r="I4" s="7"/>
      <c r="J4" s="313" t="s">
        <v>214</v>
      </c>
      <c r="K4" s="314"/>
      <c r="L4" s="5"/>
      <c r="M4" s="5"/>
      <c r="N4" s="5"/>
      <c r="O4" s="5"/>
      <c r="P4" s="5"/>
    </row>
    <row r="5" spans="1:16" ht="13.7" customHeight="1">
      <c r="A5" s="4"/>
      <c r="B5" s="84"/>
      <c r="C5" s="84"/>
      <c r="D5" s="84"/>
      <c r="E5" s="5"/>
      <c r="F5" s="5"/>
      <c r="G5" s="7"/>
      <c r="H5" s="7"/>
      <c r="I5" s="7"/>
      <c r="J5" s="32"/>
      <c r="K5" s="32"/>
      <c r="L5" s="5"/>
      <c r="M5" s="5"/>
      <c r="N5" s="5"/>
      <c r="O5" s="5"/>
      <c r="P5" s="5"/>
    </row>
    <row r="6" spans="1:16" ht="18.75" customHeight="1">
      <c r="A6" s="4"/>
      <c r="B6" s="380" t="s">
        <v>59</v>
      </c>
      <c r="C6" s="381"/>
      <c r="D6" s="381"/>
      <c r="E6" s="381"/>
      <c r="F6" s="381"/>
      <c r="G6" s="350"/>
      <c r="H6" s="350"/>
      <c r="I6" s="350"/>
      <c r="J6" s="350"/>
      <c r="K6" s="350"/>
      <c r="L6" s="5"/>
      <c r="M6" s="5"/>
      <c r="N6" s="5"/>
      <c r="O6" s="5"/>
      <c r="P6" s="5"/>
    </row>
    <row r="7" spans="1:16" ht="13.7" customHeight="1">
      <c r="A7" s="4"/>
      <c r="B7" s="84"/>
      <c r="C7" s="84"/>
      <c r="D7" s="84"/>
      <c r="E7" s="5"/>
      <c r="F7" s="5"/>
      <c r="G7" s="7"/>
      <c r="H7" s="7"/>
      <c r="I7" s="7"/>
      <c r="J7" s="32"/>
      <c r="K7" s="32"/>
      <c r="L7" s="5"/>
      <c r="M7" s="5"/>
      <c r="N7" s="5"/>
      <c r="O7" s="5"/>
      <c r="P7" s="5"/>
    </row>
    <row r="8" spans="1:16" ht="12.75" customHeight="1">
      <c r="A8" s="4"/>
      <c r="B8" s="34">
        <v>1.5</v>
      </c>
      <c r="C8" s="318" t="s">
        <v>45</v>
      </c>
      <c r="D8" s="318"/>
      <c r="E8" s="318"/>
      <c r="F8" s="318"/>
      <c r="G8" s="318"/>
      <c r="H8" s="318"/>
      <c r="I8" s="318"/>
      <c r="J8" s="318"/>
      <c r="K8" s="318"/>
      <c r="L8" s="133"/>
      <c r="M8" s="133"/>
      <c r="N8" s="5"/>
      <c r="O8" s="5"/>
      <c r="P8" s="5"/>
    </row>
    <row r="9" spans="1:16" ht="13.7" customHeight="1">
      <c r="A9" s="4"/>
      <c r="B9" s="86"/>
      <c r="C9" s="133"/>
      <c r="D9" s="133"/>
      <c r="E9" s="133"/>
      <c r="F9" s="133"/>
      <c r="G9" s="133"/>
      <c r="H9" s="133"/>
      <c r="I9" s="133"/>
      <c r="J9" s="133"/>
      <c r="K9" s="133"/>
      <c r="L9" s="82"/>
      <c r="M9" s="5"/>
      <c r="N9" s="5"/>
      <c r="O9" s="5"/>
      <c r="P9" s="5"/>
    </row>
    <row r="10" spans="1:16" ht="13.7" customHeight="1">
      <c r="A10" s="4"/>
      <c r="B10" s="86"/>
      <c r="C10" s="35"/>
      <c r="D10" s="85"/>
      <c r="E10" s="85"/>
      <c r="F10" s="85"/>
      <c r="G10" s="85"/>
      <c r="H10" s="85"/>
      <c r="I10" s="85"/>
      <c r="J10" s="85"/>
      <c r="K10" s="85"/>
      <c r="L10" s="70"/>
      <c r="M10" s="5"/>
      <c r="N10" s="5"/>
      <c r="O10" s="5"/>
      <c r="P10" s="5"/>
    </row>
    <row r="11" spans="1:16" ht="18.75" customHeight="1">
      <c r="A11" s="4"/>
      <c r="B11" s="380" t="s">
        <v>60</v>
      </c>
      <c r="C11" s="380"/>
      <c r="D11" s="380"/>
      <c r="E11" s="380"/>
      <c r="F11" s="380"/>
      <c r="G11" s="380"/>
      <c r="H11" s="380"/>
      <c r="I11" s="380"/>
      <c r="J11" s="380"/>
      <c r="K11" s="380"/>
      <c r="L11" s="5"/>
      <c r="M11" s="5"/>
      <c r="N11" s="5"/>
      <c r="O11" s="5"/>
      <c r="P11" s="5"/>
    </row>
    <row r="12" spans="1:16" ht="13.7" customHeight="1">
      <c r="A12" s="4"/>
      <c r="B12" s="5"/>
      <c r="C12" s="5"/>
      <c r="D12" s="5"/>
      <c r="E12" s="5"/>
      <c r="F12" s="5"/>
      <c r="G12" s="5"/>
      <c r="H12" s="5"/>
      <c r="I12" s="5"/>
      <c r="J12" s="5"/>
      <c r="K12" s="5"/>
      <c r="L12" s="5"/>
      <c r="M12" s="5"/>
      <c r="N12" s="5"/>
      <c r="O12" s="5"/>
      <c r="P12" s="5"/>
    </row>
    <row r="13" spans="1:16" ht="12.75" customHeight="1">
      <c r="A13" s="4"/>
      <c r="B13" s="86"/>
      <c r="C13" s="322" t="s">
        <v>86</v>
      </c>
      <c r="D13" s="323"/>
      <c r="E13" s="323"/>
      <c r="F13" s="323"/>
      <c r="G13" s="323"/>
      <c r="H13" s="323"/>
      <c r="I13" s="323"/>
      <c r="J13" s="323"/>
      <c r="K13" s="323"/>
      <c r="L13" s="5"/>
      <c r="M13" s="5"/>
      <c r="N13" s="5"/>
      <c r="O13" s="5"/>
      <c r="P13" s="5"/>
    </row>
    <row r="14" spans="1:16" ht="13.7" customHeight="1">
      <c r="A14" s="4"/>
      <c r="B14" s="5"/>
      <c r="C14" s="323"/>
      <c r="D14" s="323"/>
      <c r="E14" s="323"/>
      <c r="F14" s="323"/>
      <c r="G14" s="323"/>
      <c r="H14" s="323"/>
      <c r="I14" s="323"/>
      <c r="J14" s="323"/>
      <c r="K14" s="323"/>
      <c r="L14" s="5"/>
      <c r="M14" s="5"/>
      <c r="N14" s="5"/>
      <c r="O14" s="5"/>
      <c r="P14" s="5"/>
    </row>
    <row r="15" spans="1:16" ht="15" customHeight="1">
      <c r="A15" s="4"/>
      <c r="B15" s="5"/>
      <c r="C15" s="76"/>
      <c r="D15" s="76"/>
      <c r="E15" s="76"/>
      <c r="F15" s="76"/>
      <c r="G15" s="76"/>
      <c r="H15" s="76"/>
      <c r="I15" s="76"/>
      <c r="J15" s="5"/>
      <c r="K15" s="5"/>
      <c r="L15" s="5"/>
      <c r="M15" s="5"/>
      <c r="N15" s="5"/>
      <c r="O15" s="5"/>
      <c r="P15" s="5"/>
    </row>
    <row r="16" spans="1:16" s="282" customFormat="1" ht="17.45" customHeight="1">
      <c r="A16" s="5"/>
      <c r="B16" s="309" t="s">
        <v>58</v>
      </c>
      <c r="C16" s="310"/>
      <c r="D16" s="310"/>
      <c r="E16" s="310"/>
      <c r="F16" s="310"/>
      <c r="G16" s="351" t="s">
        <v>12</v>
      </c>
      <c r="H16" s="352"/>
      <c r="I16" s="352"/>
      <c r="J16" s="352"/>
      <c r="K16" s="352"/>
      <c r="L16" s="5"/>
      <c r="M16" s="5"/>
      <c r="N16" s="5"/>
      <c r="O16" s="5"/>
      <c r="P16" s="5"/>
    </row>
  </sheetData>
  <mergeCells count="10">
    <mergeCell ref="C8:K8"/>
    <mergeCell ref="C13:K14"/>
    <mergeCell ref="B16:F16"/>
    <mergeCell ref="G16:K16"/>
    <mergeCell ref="B11:K11"/>
    <mergeCell ref="D2:K2"/>
    <mergeCell ref="B4:D4"/>
    <mergeCell ref="J4:K4"/>
    <mergeCell ref="B6:F6"/>
    <mergeCell ref="G6:K6"/>
  </mergeCells>
  <hyperlinks>
    <hyperlink ref="B4" location="'Ejercicios'!R1C1" display="Volver a ejercicios" xr:uid="{9846793D-9C71-474C-A035-7384EB18C716}"/>
    <hyperlink ref="J4" location="'Índice'!R1C1" display="Volver al índice" xr:uid="{7C7A14D4-6318-485C-8532-1471527E277B}"/>
    <hyperlink ref="B4:D4" location="Ejercicios!A1" display="Volver a ejercicios" xr:uid="{E0D8A313-E82A-49FF-B190-4BCCB5A52264}"/>
    <hyperlink ref="J4:K4" location="Índice!A1" display="Volver al índice" xr:uid="{B4383D7E-2F4C-41F9-9D50-76F28570CC02}"/>
  </hyperlinks>
  <pageMargins left="0.75" right="0.75" top="1" bottom="1" header="0.5" footer="0.5"/>
  <pageSetup scale="80" orientation="landscape"/>
  <headerFooter>
    <oddFooter>&amp;R&amp;"Arial,Regular"&amp;10&amp;K000000Rta_1.4</oddFooter>
  </headerFooter>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7EBE72-E848-446A-8D8F-FF39793B99B7}">
  <dimension ref="A1:P16"/>
  <sheetViews>
    <sheetView showGridLines="0" workbookViewId="0">
      <selection activeCell="K26" sqref="K26"/>
    </sheetView>
  </sheetViews>
  <sheetFormatPr baseColWidth="10" defaultColWidth="8.85546875" defaultRowHeight="12.75" customHeight="1"/>
  <cols>
    <col min="1" max="1" width="8.85546875" style="1" customWidth="1"/>
    <col min="2" max="2" width="5.42578125" style="1" customWidth="1"/>
    <col min="3" max="4" width="10.42578125" style="1" customWidth="1"/>
    <col min="5" max="5" width="10" style="1" customWidth="1"/>
    <col min="6" max="6" width="11.42578125" style="1" customWidth="1"/>
    <col min="7" max="7" width="12.42578125" style="1" customWidth="1"/>
    <col min="8" max="15" width="8.85546875" style="1" customWidth="1"/>
    <col min="16" max="16" width="8.85546875" style="282" customWidth="1"/>
    <col min="17" max="17" width="8.85546875" style="1" customWidth="1"/>
    <col min="18" max="16384" width="8.85546875" style="1"/>
  </cols>
  <sheetData>
    <row r="1" spans="1:16" ht="13.7" customHeight="1">
      <c r="A1" s="28"/>
      <c r="B1" s="3"/>
      <c r="C1" s="3"/>
      <c r="D1" s="3"/>
      <c r="E1" s="3"/>
      <c r="F1" s="3"/>
      <c r="G1" s="3"/>
      <c r="H1" s="3"/>
      <c r="I1" s="3"/>
      <c r="J1" s="3"/>
      <c r="K1" s="3"/>
      <c r="L1" s="3"/>
      <c r="M1" s="3"/>
      <c r="N1" s="3"/>
      <c r="O1" s="3"/>
      <c r="P1" s="5"/>
    </row>
    <row r="2" spans="1:16" ht="13.7" customHeight="1">
      <c r="A2" s="4"/>
      <c r="B2" s="5"/>
      <c r="C2" s="5"/>
      <c r="D2" s="346" t="s">
        <v>2</v>
      </c>
      <c r="E2" s="347"/>
      <c r="F2" s="347"/>
      <c r="G2" s="347"/>
      <c r="H2" s="347"/>
      <c r="I2" s="347"/>
      <c r="J2" s="347"/>
      <c r="K2" s="347"/>
      <c r="L2" s="5"/>
      <c r="M2" s="5"/>
      <c r="N2" s="5"/>
      <c r="O2" s="5"/>
      <c r="P2" s="5"/>
    </row>
    <row r="3" spans="1:16" ht="13.7" customHeight="1">
      <c r="A3" s="4"/>
      <c r="B3" s="5"/>
      <c r="C3" s="5"/>
      <c r="D3" s="5"/>
      <c r="E3" s="5"/>
      <c r="F3" s="5"/>
      <c r="G3" s="7"/>
      <c r="H3" s="7"/>
      <c r="I3" s="7"/>
      <c r="J3" s="7"/>
      <c r="K3" s="7"/>
      <c r="L3" s="5"/>
      <c r="M3" s="5"/>
      <c r="N3" s="5"/>
      <c r="O3" s="5"/>
      <c r="P3" s="5"/>
    </row>
    <row r="4" spans="1:16" ht="13.7" customHeight="1">
      <c r="A4" s="4"/>
      <c r="B4" s="348" t="s">
        <v>213</v>
      </c>
      <c r="C4" s="349"/>
      <c r="D4" s="349"/>
      <c r="E4" s="5"/>
      <c r="F4" s="5"/>
      <c r="G4" s="7"/>
      <c r="H4" s="7"/>
      <c r="I4" s="7"/>
      <c r="J4" s="313" t="s">
        <v>214</v>
      </c>
      <c r="K4" s="314"/>
      <c r="L4" s="5"/>
      <c r="M4" s="5"/>
      <c r="N4" s="5"/>
      <c r="O4" s="5"/>
      <c r="P4" s="5"/>
    </row>
    <row r="5" spans="1:16" ht="13.7" customHeight="1">
      <c r="A5" s="4"/>
      <c r="B5" s="84"/>
      <c r="C5" s="84"/>
      <c r="D5" s="84"/>
      <c r="E5" s="5"/>
      <c r="F5" s="5"/>
      <c r="G5" s="7"/>
      <c r="H5" s="7"/>
      <c r="I5" s="7"/>
      <c r="J5" s="32"/>
      <c r="K5" s="32"/>
      <c r="L5" s="5"/>
      <c r="M5" s="5"/>
      <c r="N5" s="5"/>
      <c r="O5" s="5"/>
      <c r="P5" s="5"/>
    </row>
    <row r="6" spans="1:16" ht="18.75" customHeight="1">
      <c r="A6" s="4"/>
      <c r="B6" s="380" t="s">
        <v>59</v>
      </c>
      <c r="C6" s="381"/>
      <c r="D6" s="381"/>
      <c r="E6" s="381"/>
      <c r="F6" s="381"/>
      <c r="G6" s="350"/>
      <c r="H6" s="350"/>
      <c r="I6" s="350"/>
      <c r="J6" s="350"/>
      <c r="K6" s="350"/>
      <c r="L6" s="5"/>
      <c r="M6" s="5"/>
      <c r="N6" s="5"/>
      <c r="O6" s="5"/>
      <c r="P6" s="5"/>
    </row>
    <row r="7" spans="1:16" ht="13.7" customHeight="1">
      <c r="A7" s="4"/>
      <c r="B7" s="84"/>
      <c r="C7" s="84"/>
      <c r="D7" s="84"/>
      <c r="E7" s="5"/>
      <c r="F7" s="5"/>
      <c r="G7" s="7"/>
      <c r="H7" s="7"/>
      <c r="I7" s="7"/>
      <c r="J7" s="32"/>
      <c r="K7" s="32"/>
      <c r="L7" s="5"/>
      <c r="M7" s="5"/>
      <c r="N7" s="5"/>
      <c r="O7" s="5"/>
      <c r="P7" s="5"/>
    </row>
    <row r="8" spans="1:16" ht="12.75" customHeight="1">
      <c r="A8" s="4"/>
      <c r="B8" s="34">
        <v>1.6</v>
      </c>
      <c r="C8" s="318" t="s">
        <v>46</v>
      </c>
      <c r="D8" s="317"/>
      <c r="E8" s="317"/>
      <c r="F8" s="317"/>
      <c r="G8" s="317"/>
      <c r="H8" s="317"/>
      <c r="I8" s="317"/>
      <c r="J8" s="317"/>
      <c r="K8" s="317"/>
      <c r="L8" s="133"/>
      <c r="M8" s="133"/>
      <c r="N8" s="5"/>
      <c r="O8" s="5"/>
      <c r="P8" s="5"/>
    </row>
    <row r="9" spans="1:16" ht="13.7" customHeight="1">
      <c r="A9" s="4"/>
      <c r="B9" s="86"/>
      <c r="C9" s="317"/>
      <c r="D9" s="317"/>
      <c r="E9" s="317"/>
      <c r="F9" s="317"/>
      <c r="G9" s="317"/>
      <c r="H9" s="317"/>
      <c r="I9" s="317"/>
      <c r="J9" s="317"/>
      <c r="K9" s="317"/>
      <c r="L9" s="82"/>
      <c r="M9" s="5"/>
      <c r="N9" s="5"/>
      <c r="O9" s="5"/>
      <c r="P9" s="5"/>
    </row>
    <row r="10" spans="1:16" ht="13.7" customHeight="1">
      <c r="A10" s="4"/>
      <c r="B10" s="86"/>
      <c r="C10" s="35"/>
      <c r="D10" s="85"/>
      <c r="E10" s="85"/>
      <c r="F10" s="85"/>
      <c r="G10" s="85"/>
      <c r="H10" s="85"/>
      <c r="I10" s="85"/>
      <c r="J10" s="85"/>
      <c r="K10" s="85"/>
      <c r="L10" s="70"/>
      <c r="M10" s="5"/>
      <c r="N10" s="5"/>
      <c r="O10" s="5"/>
      <c r="P10" s="5"/>
    </row>
    <row r="11" spans="1:16" ht="18.75" customHeight="1">
      <c r="A11" s="4"/>
      <c r="B11" s="380" t="s">
        <v>60</v>
      </c>
      <c r="C11" s="380"/>
      <c r="D11" s="380"/>
      <c r="E11" s="380"/>
      <c r="F11" s="380"/>
      <c r="G11" s="380"/>
      <c r="H11" s="380"/>
      <c r="I11" s="380"/>
      <c r="J11" s="380"/>
      <c r="K11" s="380"/>
      <c r="L11" s="5"/>
      <c r="M11" s="5"/>
      <c r="N11" s="5"/>
      <c r="O11" s="5"/>
      <c r="P11" s="5"/>
    </row>
    <row r="12" spans="1:16" ht="13.7" customHeight="1">
      <c r="A12" s="4"/>
      <c r="B12" s="5"/>
      <c r="C12" s="5"/>
      <c r="D12" s="5"/>
      <c r="E12" s="5"/>
      <c r="F12" s="5"/>
      <c r="G12" s="5"/>
      <c r="H12" s="5"/>
      <c r="I12" s="5"/>
      <c r="J12" s="5"/>
      <c r="K12" s="5"/>
      <c r="L12" s="5"/>
      <c r="M12" s="5"/>
      <c r="N12" s="5"/>
      <c r="O12" s="5"/>
      <c r="P12" s="5"/>
    </row>
    <row r="13" spans="1:16" ht="12.75" customHeight="1">
      <c r="A13" s="4"/>
      <c r="B13" s="86"/>
      <c r="C13" s="322" t="s">
        <v>87</v>
      </c>
      <c r="D13" s="323"/>
      <c r="E13" s="323"/>
      <c r="F13" s="323"/>
      <c r="G13" s="323"/>
      <c r="H13" s="323"/>
      <c r="I13" s="323"/>
      <c r="J13" s="323"/>
      <c r="K13" s="323"/>
      <c r="L13" s="5"/>
      <c r="M13" s="5"/>
      <c r="N13" s="5"/>
      <c r="O13" s="5"/>
      <c r="P13" s="5"/>
    </row>
    <row r="14" spans="1:16" ht="13.7" customHeight="1">
      <c r="A14" s="4"/>
      <c r="B14" s="5"/>
      <c r="C14" s="323"/>
      <c r="D14" s="323"/>
      <c r="E14" s="323"/>
      <c r="F14" s="323"/>
      <c r="G14" s="323"/>
      <c r="H14" s="323"/>
      <c r="I14" s="323"/>
      <c r="J14" s="323"/>
      <c r="K14" s="323"/>
      <c r="L14" s="5"/>
      <c r="M14" s="5"/>
      <c r="N14" s="5"/>
      <c r="O14" s="5"/>
      <c r="P14" s="5"/>
    </row>
    <row r="15" spans="1:16" ht="15" customHeight="1">
      <c r="A15" s="4"/>
      <c r="B15" s="5"/>
      <c r="C15" s="76"/>
      <c r="D15" s="76"/>
      <c r="E15" s="76"/>
      <c r="F15" s="76"/>
      <c r="G15" s="76"/>
      <c r="H15" s="76"/>
      <c r="I15" s="76"/>
      <c r="J15" s="5"/>
      <c r="K15" s="5"/>
      <c r="L15" s="5"/>
      <c r="M15" s="5"/>
      <c r="N15" s="5"/>
      <c r="O15" s="5"/>
      <c r="P15" s="5"/>
    </row>
    <row r="16" spans="1:16" s="282" customFormat="1" ht="17.45" customHeight="1">
      <c r="A16" s="5"/>
      <c r="B16" s="309" t="s">
        <v>58</v>
      </c>
      <c r="C16" s="310"/>
      <c r="D16" s="310"/>
      <c r="E16" s="310"/>
      <c r="F16" s="310"/>
      <c r="G16" s="351" t="s">
        <v>12</v>
      </c>
      <c r="H16" s="352"/>
      <c r="I16" s="352"/>
      <c r="J16" s="352"/>
      <c r="K16" s="352"/>
      <c r="L16" s="5"/>
      <c r="M16" s="5"/>
      <c r="N16" s="5"/>
      <c r="O16" s="5"/>
      <c r="P16" s="5"/>
    </row>
  </sheetData>
  <mergeCells count="10">
    <mergeCell ref="C13:K14"/>
    <mergeCell ref="B16:F16"/>
    <mergeCell ref="G16:K16"/>
    <mergeCell ref="B11:K11"/>
    <mergeCell ref="C8:K9"/>
    <mergeCell ref="D2:K2"/>
    <mergeCell ref="B4:D4"/>
    <mergeCell ref="J4:K4"/>
    <mergeCell ref="B6:F6"/>
    <mergeCell ref="G6:K6"/>
  </mergeCells>
  <hyperlinks>
    <hyperlink ref="B4" location="'Ejercicios'!R1C1" display="Volver a ejercicios" xr:uid="{7E7C915A-1131-4170-B6DD-F8E97C8EAFE2}"/>
    <hyperlink ref="J4" location="'Índice'!R1C1" display="Volver al índice" xr:uid="{7DD8E1FA-4BAE-4FB8-B4C1-E202D3A2F6B9}"/>
    <hyperlink ref="B4:D4" location="Ejercicios!A1" display="Volver a ejercicios" xr:uid="{A6373735-88A2-454C-B5D0-2346DDEA1D06}"/>
    <hyperlink ref="J4:K4" location="Índice!A1" display="Volver al índice" xr:uid="{AF9DB538-5730-4BF6-B2B7-1043BD9ACF9C}"/>
  </hyperlinks>
  <pageMargins left="0.75" right="0.75" top="1" bottom="1" header="0.5" footer="0.5"/>
  <pageSetup scale="80" orientation="landscape"/>
  <headerFooter>
    <oddFooter>&amp;R&amp;"Arial,Regular"&amp;10&amp;K000000Rta_1.4</oddFooter>
  </headerFooter>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T68"/>
  <sheetViews>
    <sheetView showGridLines="0" zoomScaleNormal="100" workbookViewId="0">
      <selection activeCell="K59" sqref="K59"/>
    </sheetView>
  </sheetViews>
  <sheetFormatPr baseColWidth="10" defaultColWidth="8.85546875" defaultRowHeight="12.75" customHeight="1"/>
  <cols>
    <col min="1" max="1" width="9.140625" style="1" customWidth="1"/>
    <col min="2" max="2" width="6.42578125" style="1" customWidth="1"/>
    <col min="3" max="3" width="9.5703125" style="1" customWidth="1"/>
    <col min="4" max="4" width="11.85546875" style="1" customWidth="1"/>
    <col min="5" max="5" width="12.42578125" style="1" customWidth="1"/>
    <col min="6" max="6" width="9.42578125" style="1" customWidth="1"/>
    <col min="7" max="7" width="9.85546875" style="1" customWidth="1"/>
    <col min="8" max="8" width="9.42578125" style="1" customWidth="1"/>
    <col min="9" max="9" width="1.42578125" style="1" customWidth="1"/>
    <col min="10" max="10" width="16.42578125" style="1" customWidth="1"/>
    <col min="11" max="11" width="7.42578125" style="1" customWidth="1"/>
    <col min="12" max="19" width="8.85546875" style="1" customWidth="1"/>
    <col min="20" max="20" width="8.85546875" style="282" customWidth="1"/>
    <col min="21" max="21" width="8.85546875" style="1" customWidth="1"/>
    <col min="22" max="16384" width="8.85546875" style="1"/>
  </cols>
  <sheetData>
    <row r="1" spans="1:20" ht="13.7" customHeight="1">
      <c r="A1" s="28"/>
      <c r="B1" s="3"/>
      <c r="C1" s="3"/>
      <c r="D1" s="3"/>
      <c r="E1" s="3"/>
      <c r="F1" s="3"/>
      <c r="G1" s="3"/>
      <c r="H1" s="3"/>
      <c r="I1" s="3"/>
      <c r="J1" s="3"/>
      <c r="K1" s="3"/>
      <c r="L1" s="3"/>
      <c r="M1" s="3"/>
      <c r="N1" s="3"/>
      <c r="O1" s="3"/>
      <c r="P1" s="3"/>
      <c r="Q1" s="3"/>
      <c r="R1" s="3"/>
      <c r="S1" s="3"/>
      <c r="T1" s="5"/>
    </row>
    <row r="2" spans="1:20" ht="13.7" customHeight="1">
      <c r="A2" s="4"/>
      <c r="B2" s="5"/>
      <c r="C2" s="5"/>
      <c r="D2" s="346" t="s">
        <v>2</v>
      </c>
      <c r="E2" s="347"/>
      <c r="F2" s="347"/>
      <c r="G2" s="347"/>
      <c r="H2" s="347"/>
      <c r="I2" s="347"/>
      <c r="J2" s="347"/>
      <c r="K2" s="347"/>
      <c r="L2" s="5"/>
      <c r="M2" s="5"/>
      <c r="N2" s="5"/>
      <c r="O2" s="5"/>
      <c r="P2" s="5"/>
      <c r="Q2" s="5"/>
      <c r="R2" s="5"/>
      <c r="S2" s="5"/>
      <c r="T2" s="5"/>
    </row>
    <row r="3" spans="1:20" ht="13.7" customHeight="1">
      <c r="A3" s="4"/>
      <c r="B3" s="5"/>
      <c r="C3" s="5"/>
      <c r="D3" s="5"/>
      <c r="E3" s="5"/>
      <c r="F3" s="5"/>
      <c r="G3" s="7"/>
      <c r="H3" s="7"/>
      <c r="I3" s="7"/>
      <c r="J3" s="7"/>
      <c r="K3" s="7"/>
      <c r="L3" s="5"/>
      <c r="M3" s="5"/>
      <c r="N3" s="5"/>
      <c r="O3" s="5"/>
      <c r="P3" s="5"/>
      <c r="Q3" s="5"/>
      <c r="R3" s="5"/>
      <c r="S3" s="5"/>
      <c r="T3" s="5"/>
    </row>
    <row r="4" spans="1:20" ht="13.7" customHeight="1">
      <c r="A4" s="4"/>
      <c r="B4" s="348" t="s">
        <v>213</v>
      </c>
      <c r="C4" s="349"/>
      <c r="D4" s="349"/>
      <c r="E4" s="5"/>
      <c r="F4" s="5"/>
      <c r="G4" s="7"/>
      <c r="H4" s="7"/>
      <c r="I4" s="7"/>
      <c r="J4" s="313" t="s">
        <v>214</v>
      </c>
      <c r="K4" s="314"/>
      <c r="L4" s="5"/>
      <c r="M4" s="5"/>
      <c r="N4" s="5"/>
      <c r="O4" s="5"/>
      <c r="P4" s="5"/>
      <c r="Q4" s="5"/>
      <c r="R4" s="5"/>
      <c r="S4" s="5"/>
      <c r="T4" s="5"/>
    </row>
    <row r="5" spans="1:20" ht="13.7" customHeight="1">
      <c r="A5" s="4"/>
      <c r="B5" s="84"/>
      <c r="C5" s="84"/>
      <c r="D5" s="84"/>
      <c r="E5" s="5"/>
      <c r="F5" s="5"/>
      <c r="G5" s="7"/>
      <c r="H5" s="7"/>
      <c r="I5" s="7"/>
      <c r="J5" s="32"/>
      <c r="K5" s="32"/>
      <c r="L5" s="5"/>
      <c r="M5" s="5"/>
      <c r="N5" s="5"/>
      <c r="O5" s="5"/>
      <c r="P5" s="5"/>
      <c r="Q5" s="5"/>
      <c r="R5" s="5"/>
      <c r="S5" s="5"/>
      <c r="T5" s="5"/>
    </row>
    <row r="6" spans="1:20" ht="13.7" customHeight="1">
      <c r="A6" s="4"/>
      <c r="B6" s="84"/>
      <c r="C6" s="84"/>
      <c r="D6" s="84"/>
      <c r="E6" s="5"/>
      <c r="F6" s="5"/>
      <c r="G6" s="7"/>
      <c r="H6" s="7"/>
      <c r="I6" s="7"/>
      <c r="J6" s="32"/>
      <c r="K6" s="32"/>
      <c r="L6" s="5"/>
      <c r="M6" s="5"/>
      <c r="N6" s="5"/>
      <c r="O6" s="5"/>
      <c r="P6" s="5"/>
      <c r="Q6" s="5"/>
      <c r="R6" s="5"/>
      <c r="S6" s="5"/>
      <c r="T6" s="5"/>
    </row>
    <row r="7" spans="1:20" ht="18.75" customHeight="1">
      <c r="A7" s="4"/>
      <c r="B7" s="369" t="s">
        <v>59</v>
      </c>
      <c r="C7" s="370"/>
      <c r="D7" s="370"/>
      <c r="E7" s="370"/>
      <c r="F7" s="370"/>
      <c r="G7" s="350"/>
      <c r="H7" s="350"/>
      <c r="I7" s="350"/>
      <c r="J7" s="350"/>
      <c r="K7" s="350"/>
      <c r="L7" s="5"/>
      <c r="M7" s="5"/>
      <c r="N7" s="5"/>
      <c r="O7" s="5"/>
      <c r="P7" s="5"/>
      <c r="Q7" s="5"/>
      <c r="R7" s="5"/>
      <c r="S7" s="5"/>
      <c r="T7" s="5"/>
    </row>
    <row r="8" spans="1:20" ht="13.7" customHeight="1">
      <c r="A8" s="4"/>
      <c r="B8" s="84"/>
      <c r="C8" s="84"/>
      <c r="D8" s="84"/>
      <c r="E8" s="5"/>
      <c r="F8" s="5"/>
      <c r="G8" s="7"/>
      <c r="H8" s="7"/>
      <c r="I8" s="7"/>
      <c r="J8" s="32"/>
      <c r="K8" s="32"/>
      <c r="L8" s="5"/>
      <c r="M8" s="5"/>
      <c r="N8" s="5"/>
      <c r="O8" s="5"/>
      <c r="P8" s="5"/>
      <c r="Q8" s="5"/>
      <c r="R8" s="5"/>
      <c r="S8" s="5"/>
      <c r="T8" s="5"/>
    </row>
    <row r="9" spans="1:20" ht="12.75" customHeight="1">
      <c r="A9" s="4"/>
      <c r="B9" s="34">
        <v>1.7</v>
      </c>
      <c r="C9" s="322" t="s">
        <v>47</v>
      </c>
      <c r="D9" s="323"/>
      <c r="E9" s="323"/>
      <c r="F9" s="323"/>
      <c r="G9" s="323"/>
      <c r="H9" s="323"/>
      <c r="I9" s="323"/>
      <c r="J9" s="323"/>
      <c r="K9" s="323"/>
      <c r="L9" s="133"/>
      <c r="M9" s="5"/>
      <c r="N9" s="5"/>
      <c r="O9" s="5"/>
      <c r="P9" s="5"/>
      <c r="Q9" s="5"/>
      <c r="R9" s="5"/>
      <c r="S9" s="5"/>
      <c r="T9" s="5"/>
    </row>
    <row r="10" spans="1:20" ht="13.7" customHeight="1">
      <c r="A10" s="4"/>
      <c r="B10" s="86"/>
      <c r="C10" s="323"/>
      <c r="D10" s="323"/>
      <c r="E10" s="323"/>
      <c r="F10" s="323"/>
      <c r="G10" s="323"/>
      <c r="H10" s="323"/>
      <c r="I10" s="323"/>
      <c r="J10" s="323"/>
      <c r="K10" s="323"/>
      <c r="L10" s="5"/>
      <c r="M10" s="5"/>
      <c r="N10" s="5"/>
      <c r="O10" s="5"/>
      <c r="P10" s="5"/>
      <c r="Q10" s="5"/>
      <c r="R10" s="5"/>
      <c r="S10" s="5"/>
      <c r="T10" s="5"/>
    </row>
    <row r="11" spans="1:20" ht="13.7" customHeight="1">
      <c r="A11" s="4"/>
      <c r="B11" s="84"/>
      <c r="C11" s="84"/>
      <c r="D11" s="84"/>
      <c r="E11" s="5"/>
      <c r="F11" s="5"/>
      <c r="G11" s="7"/>
      <c r="H11" s="7"/>
      <c r="I11" s="7"/>
      <c r="J11" s="32"/>
      <c r="K11" s="32"/>
      <c r="L11" s="5"/>
      <c r="M11" s="5"/>
      <c r="N11" s="5"/>
      <c r="O11" s="5"/>
      <c r="P11" s="5"/>
      <c r="Q11" s="5"/>
      <c r="R11" s="5"/>
      <c r="S11" s="5"/>
      <c r="T11" s="5"/>
    </row>
    <row r="12" spans="1:20" ht="18.75" customHeight="1">
      <c r="A12" s="4"/>
      <c r="B12" s="369" t="s">
        <v>60</v>
      </c>
      <c r="C12" s="369"/>
      <c r="D12" s="369"/>
      <c r="E12" s="369"/>
      <c r="F12" s="369"/>
      <c r="G12" s="369"/>
      <c r="H12" s="369"/>
      <c r="I12" s="369"/>
      <c r="J12" s="369"/>
      <c r="K12" s="369"/>
      <c r="L12" s="5"/>
      <c r="M12" s="5"/>
      <c r="N12" s="5"/>
      <c r="O12" s="5"/>
      <c r="P12" s="5"/>
      <c r="Q12" s="5"/>
      <c r="R12" s="5"/>
      <c r="S12" s="5"/>
      <c r="T12" s="5"/>
    </row>
    <row r="13" spans="1:20" ht="13.7" customHeight="1">
      <c r="A13" s="4"/>
      <c r="B13" s="5"/>
      <c r="C13" s="5"/>
      <c r="D13" s="5"/>
      <c r="E13" s="5"/>
      <c r="F13" s="5"/>
      <c r="G13" s="5"/>
      <c r="H13" s="5"/>
      <c r="I13" s="5"/>
      <c r="J13" s="5"/>
      <c r="K13" s="5"/>
      <c r="L13" s="5"/>
      <c r="M13" s="5"/>
      <c r="N13" s="5"/>
      <c r="O13" s="5"/>
      <c r="P13" s="5"/>
      <c r="Q13" s="5"/>
      <c r="R13" s="5"/>
      <c r="S13" s="5"/>
      <c r="T13" s="5"/>
    </row>
    <row r="14" spans="1:20" ht="13.7" customHeight="1">
      <c r="A14" s="4"/>
      <c r="B14" s="86"/>
      <c r="C14" s="164"/>
      <c r="D14" s="164"/>
      <c r="E14" s="164"/>
      <c r="F14" s="164"/>
      <c r="G14" s="164"/>
      <c r="H14" s="164"/>
      <c r="I14" s="164"/>
      <c r="J14" s="164"/>
      <c r="K14" s="164"/>
      <c r="L14" s="5"/>
      <c r="M14" s="5"/>
      <c r="N14" s="5"/>
      <c r="O14" s="5"/>
      <c r="P14" s="5"/>
      <c r="Q14" s="5"/>
      <c r="R14" s="5"/>
      <c r="S14" s="5"/>
      <c r="T14" s="5"/>
    </row>
    <row r="15" spans="1:20" ht="13.7" customHeight="1">
      <c r="A15" s="4"/>
      <c r="B15" s="382" t="s">
        <v>63</v>
      </c>
      <c r="C15" s="383"/>
      <c r="D15" s="383"/>
      <c r="E15" s="383"/>
      <c r="F15" s="383"/>
      <c r="G15" s="383"/>
      <c r="H15" s="383"/>
      <c r="I15" s="383"/>
      <c r="J15" s="383"/>
      <c r="K15" s="383"/>
      <c r="L15" s="5"/>
      <c r="M15" s="5"/>
      <c r="N15" s="5"/>
      <c r="O15" s="5"/>
      <c r="P15" s="5"/>
      <c r="Q15" s="5"/>
      <c r="R15" s="5"/>
      <c r="S15" s="5"/>
      <c r="T15" s="5"/>
    </row>
    <row r="16" spans="1:20" ht="14.25" customHeight="1">
      <c r="A16" s="4"/>
      <c r="B16" s="18"/>
      <c r="C16" s="42"/>
      <c r="D16" s="42"/>
      <c r="E16" s="42"/>
      <c r="F16" s="42"/>
      <c r="G16" s="42"/>
      <c r="H16" s="42"/>
      <c r="I16" s="42"/>
      <c r="J16" s="102"/>
      <c r="K16" s="5"/>
      <c r="L16" s="5"/>
      <c r="M16" s="5"/>
      <c r="N16" s="5"/>
      <c r="O16" s="5"/>
      <c r="P16" s="5"/>
      <c r="Q16" s="5"/>
      <c r="R16" s="5"/>
      <c r="S16" s="5"/>
      <c r="T16" s="5"/>
    </row>
    <row r="17" spans="1:20" ht="12.75" customHeight="1">
      <c r="A17" s="4"/>
      <c r="B17" s="18"/>
      <c r="C17" s="353" t="str">
        <f>Ejercicios!D18</f>
        <v>Grupos de edad</v>
      </c>
      <c r="D17" s="353" t="s">
        <v>88</v>
      </c>
      <c r="E17" s="356"/>
      <c r="F17" s="353" t="str">
        <f>Ejercicios!G18</f>
        <v>TEM                                     (por cada mil personas)</v>
      </c>
      <c r="G17" s="356"/>
      <c r="H17" s="357" t="str">
        <f>Ejercicios!I18</f>
        <v>TFE (5)</v>
      </c>
      <c r="I17" s="363"/>
      <c r="J17" s="357" t="s">
        <v>89</v>
      </c>
      <c r="K17" s="342"/>
      <c r="L17" s="5"/>
      <c r="M17" s="5"/>
      <c r="N17" s="5"/>
      <c r="O17" s="5"/>
      <c r="P17" s="5"/>
      <c r="Q17" s="5"/>
      <c r="R17" s="5"/>
      <c r="S17" s="5"/>
      <c r="T17" s="5"/>
    </row>
    <row r="18" spans="1:20" ht="14.25" customHeight="1">
      <c r="A18" s="4"/>
      <c r="B18" s="18"/>
      <c r="C18" s="354"/>
      <c r="D18" s="355"/>
      <c r="E18" s="355"/>
      <c r="F18" s="355"/>
      <c r="G18" s="355"/>
      <c r="H18" s="354"/>
      <c r="I18" s="364"/>
      <c r="J18" s="364"/>
      <c r="K18" s="342"/>
      <c r="L18" s="5"/>
      <c r="M18" s="5"/>
      <c r="N18" s="5"/>
      <c r="O18" s="5"/>
      <c r="P18" s="5"/>
      <c r="Q18" s="5"/>
      <c r="R18" s="5"/>
      <c r="S18" s="5"/>
      <c r="T18" s="5"/>
    </row>
    <row r="19" spans="1:20" ht="15" customHeight="1" thickBot="1">
      <c r="A19" s="4"/>
      <c r="B19" s="18"/>
      <c r="C19" s="355"/>
      <c r="D19" s="103" t="str">
        <f>Ejercicios!E20</f>
        <v>Hombres (1)</v>
      </c>
      <c r="E19" s="103" t="str">
        <f>Ejercicios!F20</f>
        <v>Mujeres (2)</v>
      </c>
      <c r="F19" s="103" t="str">
        <f>Ejercicios!G20</f>
        <v>Hombres (3)</v>
      </c>
      <c r="G19" s="103" t="str">
        <f>Ejercicios!H20</f>
        <v>Mujeres (4)</v>
      </c>
      <c r="H19" s="355"/>
      <c r="I19" s="365"/>
      <c r="J19" s="365"/>
      <c r="K19" s="342"/>
      <c r="L19" s="5"/>
      <c r="M19" s="5"/>
      <c r="N19" s="5"/>
      <c r="O19" s="5"/>
      <c r="P19" s="5"/>
      <c r="Q19" s="5"/>
      <c r="R19" s="5"/>
      <c r="S19" s="5"/>
      <c r="T19" s="5"/>
    </row>
    <row r="20" spans="1:20" ht="14.25" customHeight="1">
      <c r="A20" s="4"/>
      <c r="B20" s="18"/>
      <c r="C20" s="104" t="str">
        <f>Ejercicios!D22</f>
        <v>0- 4</v>
      </c>
      <c r="D20" s="105">
        <f>Ejercicios!E22/1000</f>
        <v>2003.85</v>
      </c>
      <c r="E20" s="105">
        <f>Ejercicios!F22/1000</f>
        <v>1918.319</v>
      </c>
      <c r="F20" s="106">
        <f>Ejercicios!G22</f>
        <v>2.12</v>
      </c>
      <c r="G20" s="106">
        <f>Ejercicios!H22</f>
        <v>2.04</v>
      </c>
      <c r="H20" s="107"/>
      <c r="I20" s="108"/>
      <c r="J20" s="262">
        <f t="shared" ref="J20:J21" si="0">E20*H20</f>
        <v>0</v>
      </c>
      <c r="K20" s="116"/>
      <c r="L20" s="5"/>
      <c r="M20" s="5"/>
      <c r="N20" s="5"/>
      <c r="O20" s="5"/>
      <c r="P20" s="5"/>
      <c r="Q20" s="5"/>
      <c r="R20" s="5"/>
      <c r="S20" s="5"/>
      <c r="T20" s="5"/>
    </row>
    <row r="21" spans="1:20" ht="13.7" customHeight="1">
      <c r="A21" s="4"/>
      <c r="B21" s="18"/>
      <c r="C21" s="110" t="str">
        <f>Ejercicios!D23</f>
        <v>5-9</v>
      </c>
      <c r="D21" s="111">
        <f>Ejercicios!E23/1000</f>
        <v>2021.769</v>
      </c>
      <c r="E21" s="111">
        <f>Ejercicios!F23/1000</f>
        <v>1936.0260000000001</v>
      </c>
      <c r="F21" s="145">
        <f>Ejercicios!G23</f>
        <v>0.22</v>
      </c>
      <c r="G21" s="145">
        <f>Ejercicios!H23</f>
        <v>0.2</v>
      </c>
      <c r="H21" s="110"/>
      <c r="I21" s="110"/>
      <c r="J21" s="286">
        <f t="shared" si="0"/>
        <v>0</v>
      </c>
      <c r="K21" s="116"/>
      <c r="L21" s="5"/>
      <c r="M21" s="5"/>
      <c r="N21" s="5"/>
      <c r="O21" s="5"/>
      <c r="P21" s="5"/>
      <c r="Q21" s="5"/>
      <c r="R21" s="5"/>
      <c r="S21" s="5"/>
      <c r="T21" s="5"/>
    </row>
    <row r="22" spans="1:20" ht="13.7" customHeight="1">
      <c r="A22" s="4"/>
      <c r="B22" s="18"/>
      <c r="C22" s="112" t="str">
        <f>Ejercicios!D24</f>
        <v>10-14</v>
      </c>
      <c r="D22" s="113">
        <f>Ejercicios!E24/1000</f>
        <v>2028.355</v>
      </c>
      <c r="E22" s="113">
        <f>Ejercicios!F24/1000</f>
        <v>1945.15</v>
      </c>
      <c r="F22" s="114">
        <f>Ejercicios!G24</f>
        <v>0.32</v>
      </c>
      <c r="G22" s="114">
        <f>Ejercicios!H24</f>
        <v>0.3</v>
      </c>
      <c r="H22" s="115"/>
      <c r="I22" s="43"/>
      <c r="J22" s="262">
        <f>E22*H22</f>
        <v>0</v>
      </c>
      <c r="K22" s="116"/>
      <c r="L22" s="5"/>
      <c r="M22" s="5"/>
      <c r="N22" s="5"/>
      <c r="O22" s="5"/>
      <c r="P22" s="5"/>
      <c r="Q22" s="5"/>
      <c r="R22" s="5"/>
      <c r="S22" s="5"/>
      <c r="T22" s="5"/>
    </row>
    <row r="23" spans="1:20" ht="13.7" customHeight="1">
      <c r="A23" s="4"/>
      <c r="B23" s="18"/>
      <c r="C23" s="110" t="str">
        <f>Ejercicios!D25</f>
        <v>15-19</v>
      </c>
      <c r="D23" s="111">
        <f>Ejercicios!E25/1000</f>
        <v>2085.9349999999999</v>
      </c>
      <c r="E23" s="111">
        <f>Ejercicios!F25/1000</f>
        <v>2016.4010000000001</v>
      </c>
      <c r="F23" s="145">
        <f>Ejercicios!G25</f>
        <v>0.92</v>
      </c>
      <c r="G23" s="145">
        <f>Ejercicios!H25</f>
        <v>0.88</v>
      </c>
      <c r="H23" s="165">
        <f>Ejercicios!I25</f>
        <v>53.43</v>
      </c>
      <c r="I23" s="110"/>
      <c r="J23" s="261">
        <f>E23*H23</f>
        <v>107736.30543000001</v>
      </c>
      <c r="K23" s="116"/>
      <c r="L23" s="5"/>
      <c r="M23" s="5"/>
      <c r="N23" s="5"/>
      <c r="O23" s="5"/>
      <c r="P23" s="5"/>
      <c r="Q23" s="5"/>
      <c r="R23" s="5"/>
      <c r="S23" s="5"/>
      <c r="T23" s="5"/>
    </row>
    <row r="24" spans="1:20" ht="13.7" customHeight="1">
      <c r="A24" s="4"/>
      <c r="B24" s="18"/>
      <c r="C24" s="112" t="str">
        <f>Ejercicios!D26</f>
        <v>20-24</v>
      </c>
      <c r="D24" s="113">
        <f>Ejercicios!E26/1000</f>
        <v>2182.627</v>
      </c>
      <c r="E24" s="113">
        <f>Ejercicios!F26/1000</f>
        <v>2139.6709999999998</v>
      </c>
      <c r="F24" s="114">
        <f>Ejercicios!G26</f>
        <v>1.56</v>
      </c>
      <c r="G24" s="114">
        <f>Ejercicios!H26</f>
        <v>1.54</v>
      </c>
      <c r="H24" s="167">
        <f>Ejercicios!I26</f>
        <v>81.96</v>
      </c>
      <c r="I24" s="96"/>
      <c r="J24" s="262">
        <f t="shared" ref="J24:J36" si="1">E24*H24</f>
        <v>175367.43515999996</v>
      </c>
      <c r="K24" s="116"/>
      <c r="L24" s="5"/>
      <c r="M24" s="5"/>
      <c r="N24" s="5"/>
      <c r="O24" s="5"/>
      <c r="P24" s="5"/>
      <c r="Q24" s="5"/>
      <c r="R24" s="5"/>
      <c r="S24" s="5"/>
      <c r="T24" s="5"/>
    </row>
    <row r="25" spans="1:20" ht="13.7" customHeight="1">
      <c r="A25" s="4"/>
      <c r="B25" s="18"/>
      <c r="C25" s="110" t="str">
        <f>Ejercicios!D27</f>
        <v>25-29</v>
      </c>
      <c r="D25" s="111">
        <f>Ejercicios!E27/1000</f>
        <v>2135.2919999999999</v>
      </c>
      <c r="E25" s="111">
        <f>Ejercicios!F27/1000</f>
        <v>2152.8580000000002</v>
      </c>
      <c r="F25" s="145">
        <f>Ejercicios!G27</f>
        <v>1.75</v>
      </c>
      <c r="G25" s="145">
        <f>Ejercicios!H27</f>
        <v>1.76</v>
      </c>
      <c r="H25" s="165">
        <f>Ejercicios!I27</f>
        <v>71.540000000000006</v>
      </c>
      <c r="I25" s="110"/>
      <c r="J25" s="261">
        <f>E25*H25</f>
        <v>154015.46132000003</v>
      </c>
      <c r="K25" s="116"/>
      <c r="L25" s="5"/>
      <c r="M25" s="5"/>
      <c r="N25" s="5"/>
      <c r="O25" s="5"/>
      <c r="P25" s="5"/>
      <c r="Q25" s="5"/>
      <c r="R25" s="5"/>
      <c r="S25" s="5"/>
      <c r="T25" s="5"/>
    </row>
    <row r="26" spans="1:20" ht="13.7" customHeight="1">
      <c r="A26" s="4"/>
      <c r="B26" s="18"/>
      <c r="C26" s="112" t="str">
        <f>Ejercicios!D28</f>
        <v>30-34</v>
      </c>
      <c r="D26" s="113">
        <f>Ejercicios!E28/1000</f>
        <v>1946.2940000000001</v>
      </c>
      <c r="E26" s="113">
        <f>Ejercicios!F28/1000</f>
        <v>2007.982</v>
      </c>
      <c r="F26" s="114">
        <f>Ejercicios!G28</f>
        <v>1.9</v>
      </c>
      <c r="G26" s="114">
        <f>Ejercicios!H28</f>
        <v>1.96</v>
      </c>
      <c r="H26" s="167">
        <f>Ejercicios!I28</f>
        <v>51.6</v>
      </c>
      <c r="I26" s="96"/>
      <c r="J26" s="262">
        <f t="shared" si="1"/>
        <v>103611.87119999999</v>
      </c>
      <c r="K26" s="116"/>
      <c r="L26" s="5"/>
      <c r="M26" s="5"/>
      <c r="N26" s="5"/>
      <c r="O26" s="5"/>
      <c r="P26" s="5"/>
      <c r="Q26" s="5"/>
      <c r="R26" s="5"/>
      <c r="S26" s="5"/>
      <c r="T26" s="5"/>
    </row>
    <row r="27" spans="1:20" ht="13.7" customHeight="1">
      <c r="A27" s="4"/>
      <c r="B27" s="18"/>
      <c r="C27" s="110" t="str">
        <f>Ejercicios!D29</f>
        <v>35-39</v>
      </c>
      <c r="D27" s="111">
        <f>Ejercicios!E29/1000</f>
        <v>1782.29</v>
      </c>
      <c r="E27" s="111">
        <f>Ejercicios!F29/1000</f>
        <v>1879.454</v>
      </c>
      <c r="F27" s="145">
        <f>Ejercicios!G29</f>
        <v>2.29</v>
      </c>
      <c r="G27" s="145">
        <f>Ejercicios!H29</f>
        <v>2.42</v>
      </c>
      <c r="H27" s="165">
        <f>Ejercicios!I29</f>
        <v>29.24</v>
      </c>
      <c r="I27" s="110"/>
      <c r="J27" s="261">
        <f t="shared" si="1"/>
        <v>54955.234959999994</v>
      </c>
      <c r="K27" s="116"/>
      <c r="L27" s="5"/>
      <c r="M27" s="5"/>
      <c r="N27" s="5"/>
      <c r="O27" s="5"/>
      <c r="P27" s="5"/>
      <c r="Q27" s="5"/>
      <c r="R27" s="5"/>
      <c r="S27" s="5"/>
      <c r="T27" s="5"/>
    </row>
    <row r="28" spans="1:20" ht="13.7" customHeight="1">
      <c r="A28" s="4"/>
      <c r="B28" s="18"/>
      <c r="C28" s="112" t="str">
        <f>Ejercicios!D30</f>
        <v>40-44</v>
      </c>
      <c r="D28" s="113">
        <f>Ejercicios!E30/1000</f>
        <v>1594.9760000000001</v>
      </c>
      <c r="E28" s="113">
        <f>Ejercicios!F30/1000</f>
        <v>1725.6579999999999</v>
      </c>
      <c r="F28" s="114">
        <f>Ejercicios!G30</f>
        <v>3.01</v>
      </c>
      <c r="G28" s="114">
        <f>Ejercicios!H30</f>
        <v>3.26</v>
      </c>
      <c r="H28" s="167">
        <f>Ejercicios!I30</f>
        <v>8.5879999999999992</v>
      </c>
      <c r="I28" s="96"/>
      <c r="J28" s="262">
        <f>E28*H28</f>
        <v>14819.950903999998</v>
      </c>
      <c r="K28" s="116"/>
      <c r="L28" s="5"/>
      <c r="M28" s="5"/>
      <c r="N28" s="5"/>
      <c r="O28" s="5"/>
      <c r="P28" s="5"/>
      <c r="Q28" s="5"/>
      <c r="R28" s="5"/>
      <c r="S28" s="5"/>
      <c r="T28" s="5"/>
    </row>
    <row r="29" spans="1:20" ht="13.7" customHeight="1">
      <c r="A29" s="4"/>
      <c r="B29" s="18"/>
      <c r="C29" s="110" t="str">
        <f>Ejercicios!D31</f>
        <v>45-49</v>
      </c>
      <c r="D29" s="111">
        <f>Ejercicios!E31/1000</f>
        <v>1391.528</v>
      </c>
      <c r="E29" s="111">
        <f>Ejercicios!F31/1000</f>
        <v>1550.1579999999999</v>
      </c>
      <c r="F29" s="145">
        <f>Ejercicios!G31</f>
        <v>3.9</v>
      </c>
      <c r="G29" s="145">
        <f>Ejercicios!H31</f>
        <v>4.34</v>
      </c>
      <c r="H29" s="165">
        <f>Ejercicios!I31</f>
        <v>0.66</v>
      </c>
      <c r="I29" s="110"/>
      <c r="J29" s="261">
        <f t="shared" si="1"/>
        <v>1023.10428</v>
      </c>
      <c r="K29" s="116"/>
      <c r="L29" s="5"/>
      <c r="M29" s="5"/>
      <c r="N29" s="5"/>
      <c r="O29" s="5"/>
      <c r="P29" s="5"/>
      <c r="Q29" s="5"/>
      <c r="R29" s="5"/>
      <c r="S29" s="5"/>
      <c r="T29" s="5"/>
    </row>
    <row r="30" spans="1:20" ht="13.7" customHeight="1">
      <c r="A30" s="4"/>
      <c r="B30" s="18"/>
      <c r="C30" s="112" t="str">
        <f>Ejercicios!D32</f>
        <v>50-54</v>
      </c>
      <c r="D30" s="113">
        <f>Ejercicios!E32/1000</f>
        <v>1330.374</v>
      </c>
      <c r="E30" s="113">
        <f>Ejercicios!F32/1000</f>
        <v>1518.0920000000001</v>
      </c>
      <c r="F30" s="114">
        <f>Ejercicios!G32</f>
        <v>5.47</v>
      </c>
      <c r="G30" s="114">
        <f>Ejercicios!H32</f>
        <v>6.24</v>
      </c>
      <c r="H30" s="115"/>
      <c r="I30" s="43"/>
      <c r="J30" s="262">
        <f t="shared" si="1"/>
        <v>0</v>
      </c>
      <c r="K30" s="116"/>
      <c r="L30" s="5"/>
      <c r="M30" s="5"/>
      <c r="N30" s="5"/>
      <c r="O30" s="5"/>
      <c r="P30" s="5"/>
      <c r="Q30" s="5"/>
      <c r="R30" s="5"/>
      <c r="S30" s="5"/>
      <c r="T30" s="5"/>
    </row>
    <row r="31" spans="1:20" ht="13.7" customHeight="1">
      <c r="A31" s="4"/>
      <c r="B31" s="18"/>
      <c r="C31" s="110" t="str">
        <f>Ejercicios!D33</f>
        <v>55-59</v>
      </c>
      <c r="D31" s="111">
        <f>Ejercicios!E33/1000</f>
        <v>1228.721</v>
      </c>
      <c r="E31" s="111">
        <f>Ejercicios!F33/1000</f>
        <v>1429.1980000000001</v>
      </c>
      <c r="F31" s="145">
        <f>Ejercicios!G33</f>
        <v>8.09</v>
      </c>
      <c r="G31" s="145">
        <f>Ejercicios!H33</f>
        <v>9.4</v>
      </c>
      <c r="H31" s="110"/>
      <c r="I31" s="110"/>
      <c r="J31" s="261">
        <f>E31*H31</f>
        <v>0</v>
      </c>
      <c r="K31" s="116"/>
      <c r="L31" s="5"/>
      <c r="M31" s="5"/>
      <c r="N31" s="5"/>
      <c r="O31" s="5"/>
      <c r="P31" s="5"/>
      <c r="Q31" s="5"/>
      <c r="R31" s="5"/>
      <c r="S31" s="5"/>
      <c r="T31" s="5"/>
    </row>
    <row r="32" spans="1:20" ht="13.7" customHeight="1">
      <c r="A32" s="4"/>
      <c r="B32" s="18"/>
      <c r="C32" s="112" t="str">
        <f>Ejercicios!D34</f>
        <v>60-64</v>
      </c>
      <c r="D32" s="113">
        <f>Ejercicios!E34/1000</f>
        <v>1021.639</v>
      </c>
      <c r="E32" s="113">
        <f>Ejercicios!F34/1000</f>
        <v>1207.7860000000001</v>
      </c>
      <c r="F32" s="114">
        <f>Ejercicios!G34</f>
        <v>12.45</v>
      </c>
      <c r="G32" s="114">
        <f>Ejercicios!H34</f>
        <v>14.72</v>
      </c>
      <c r="H32" s="40"/>
      <c r="I32" s="43"/>
      <c r="J32" s="262">
        <f t="shared" si="1"/>
        <v>0</v>
      </c>
      <c r="K32" s="116"/>
      <c r="L32" s="5"/>
      <c r="M32" s="5"/>
      <c r="N32" s="5"/>
      <c r="O32" s="5"/>
      <c r="P32" s="5"/>
      <c r="Q32" s="5"/>
      <c r="R32" s="5"/>
      <c r="S32" s="5"/>
      <c r="T32" s="5"/>
    </row>
    <row r="33" spans="1:20" ht="13.7" customHeight="1">
      <c r="A33" s="4"/>
      <c r="B33" s="18"/>
      <c r="C33" s="110" t="str">
        <f>Ejercicios!D35</f>
        <v>65-69</v>
      </c>
      <c r="D33" s="111">
        <f>Ejercicios!E35/1000</f>
        <v>783.13199999999995</v>
      </c>
      <c r="E33" s="111">
        <f>Ejercicios!F35/1000</f>
        <v>940.66800000000001</v>
      </c>
      <c r="F33" s="145">
        <f>Ejercicios!G35</f>
        <v>18.14</v>
      </c>
      <c r="G33" s="145">
        <f>Ejercicios!H35</f>
        <v>21.78</v>
      </c>
      <c r="H33" s="110"/>
      <c r="I33" s="110"/>
      <c r="J33" s="261">
        <f t="shared" si="1"/>
        <v>0</v>
      </c>
      <c r="K33" s="116"/>
      <c r="L33" s="5"/>
      <c r="M33" s="5"/>
      <c r="N33" s="5"/>
      <c r="O33" s="5"/>
      <c r="P33" s="5"/>
      <c r="Q33" s="5"/>
      <c r="R33" s="5"/>
      <c r="S33" s="5"/>
      <c r="T33" s="5"/>
    </row>
    <row r="34" spans="1:20" ht="13.7" customHeight="1">
      <c r="A34" s="4"/>
      <c r="B34" s="18"/>
      <c r="C34" s="112" t="str">
        <f>Ejercicios!D36</f>
        <v>70-74</v>
      </c>
      <c r="D34" s="113">
        <f>Ejercicios!E36/1000</f>
        <v>564.28800000000001</v>
      </c>
      <c r="E34" s="113">
        <f>Ejercicios!F36/1000</f>
        <v>692.83100000000002</v>
      </c>
      <c r="F34" s="114">
        <f>Ejercicios!G36</f>
        <v>27.35</v>
      </c>
      <c r="G34" s="114">
        <f>Ejercicios!H36</f>
        <v>33.58</v>
      </c>
      <c r="H34" s="40"/>
      <c r="I34" s="43"/>
      <c r="J34" s="262">
        <f t="shared" si="1"/>
        <v>0</v>
      </c>
      <c r="K34" s="116"/>
      <c r="L34" s="5"/>
      <c r="M34" s="5"/>
      <c r="N34" s="5"/>
      <c r="O34" s="5"/>
      <c r="P34" s="5"/>
      <c r="Q34" s="5"/>
      <c r="R34" s="5"/>
      <c r="S34" s="5"/>
      <c r="T34" s="5"/>
    </row>
    <row r="35" spans="1:20" ht="13.7" customHeight="1">
      <c r="A35" s="4"/>
      <c r="B35" s="18"/>
      <c r="C35" s="110" t="str">
        <f>Ejercicios!D37</f>
        <v>75-79</v>
      </c>
      <c r="D35" s="111">
        <f>Ejercicios!E37/1000</f>
        <v>374.09100000000001</v>
      </c>
      <c r="E35" s="111">
        <f>Ejercicios!F37/1000</f>
        <v>473.73700000000002</v>
      </c>
      <c r="F35" s="145">
        <f>Ejercicios!G37</f>
        <v>40.799999999999997</v>
      </c>
      <c r="G35" s="145">
        <f>Ejercicios!H37</f>
        <v>51.67</v>
      </c>
      <c r="H35" s="110"/>
      <c r="I35" s="110"/>
      <c r="J35" s="261">
        <f t="shared" si="1"/>
        <v>0</v>
      </c>
      <c r="K35" s="116"/>
      <c r="L35" s="5"/>
      <c r="M35" s="5"/>
      <c r="N35" s="5"/>
      <c r="O35" s="5"/>
      <c r="P35" s="5"/>
      <c r="Q35" s="5"/>
      <c r="R35" s="5"/>
      <c r="S35" s="5"/>
      <c r="T35" s="5"/>
    </row>
    <row r="36" spans="1:20" ht="13.7" customHeight="1">
      <c r="A36" s="4"/>
      <c r="B36" s="18"/>
      <c r="C36" s="118" t="str">
        <f>Ejercicios!D38</f>
        <v>80+</v>
      </c>
      <c r="D36" s="119">
        <f>Ejercicios!E38/1000</f>
        <v>446.464</v>
      </c>
      <c r="E36" s="119">
        <f>Ejercicios!F38/1000</f>
        <v>603.27800000000002</v>
      </c>
      <c r="F36" s="120">
        <f>Ejercicios!G38</f>
        <v>95.94</v>
      </c>
      <c r="G36" s="120">
        <f>Ejercicios!H38</f>
        <v>129.65</v>
      </c>
      <c r="H36" s="168"/>
      <c r="I36" s="121"/>
      <c r="J36" s="287">
        <f t="shared" si="1"/>
        <v>0</v>
      </c>
      <c r="K36" s="116"/>
      <c r="L36" s="5"/>
      <c r="M36" s="5"/>
      <c r="N36" s="5"/>
      <c r="O36" s="5"/>
      <c r="P36" s="5"/>
      <c r="Q36" s="5"/>
      <c r="R36" s="5"/>
      <c r="S36" s="5"/>
      <c r="T36" s="5"/>
    </row>
    <row r="37" spans="1:20" ht="16.5" customHeight="1">
      <c r="A37" s="4"/>
      <c r="B37" s="18"/>
      <c r="C37" s="123" t="str">
        <f>Ejercicios!D39</f>
        <v>Total</v>
      </c>
      <c r="D37" s="124">
        <f>SUM(D20:D36)</f>
        <v>24921.625</v>
      </c>
      <c r="E37" s="124">
        <f>SUM(E20:E36)</f>
        <v>26137.267</v>
      </c>
      <c r="F37" s="124"/>
      <c r="G37" s="124"/>
      <c r="H37" s="124">
        <f>SUM(H20:H36)</f>
        <v>297.01800000000009</v>
      </c>
      <c r="I37" s="124">
        <f>SUM(I20:I36)</f>
        <v>0</v>
      </c>
      <c r="J37" s="125">
        <f>SUM(J20:J36)</f>
        <v>611529.36325399997</v>
      </c>
      <c r="K37" s="169"/>
      <c r="L37" s="5"/>
      <c r="M37" s="5"/>
      <c r="N37" s="5"/>
      <c r="O37" s="5"/>
      <c r="P37" s="5"/>
      <c r="Q37" s="5"/>
      <c r="R37" s="5"/>
      <c r="S37" s="5"/>
      <c r="T37" s="5"/>
    </row>
    <row r="38" spans="1:20" ht="14.25" customHeight="1">
      <c r="A38" s="4"/>
      <c r="B38" s="18"/>
      <c r="C38" s="108"/>
      <c r="D38" s="108"/>
      <c r="E38" s="108"/>
      <c r="F38" s="108"/>
      <c r="G38" s="108"/>
      <c r="H38" s="108"/>
      <c r="I38" s="108"/>
      <c r="J38" s="108"/>
      <c r="K38" s="43"/>
      <c r="L38" s="5"/>
      <c r="M38" s="5"/>
      <c r="N38" s="5"/>
      <c r="O38" s="5"/>
      <c r="P38" s="5"/>
      <c r="Q38" s="5"/>
      <c r="R38" s="5"/>
      <c r="S38" s="5"/>
      <c r="T38" s="5"/>
    </row>
    <row r="39" spans="1:20" ht="12.75" customHeight="1">
      <c r="A39" s="4"/>
      <c r="B39" s="18"/>
      <c r="C39" s="318" t="s">
        <v>90</v>
      </c>
      <c r="D39" s="317"/>
      <c r="E39" s="317"/>
      <c r="F39" s="317"/>
      <c r="G39" s="317"/>
      <c r="H39" s="317"/>
      <c r="I39" s="317"/>
      <c r="J39" s="317"/>
      <c r="K39" s="133"/>
      <c r="L39" s="5"/>
      <c r="M39" s="5"/>
      <c r="N39" s="5"/>
      <c r="O39" s="5"/>
      <c r="P39" s="5"/>
      <c r="Q39" s="5"/>
      <c r="R39" s="5"/>
      <c r="S39" s="5"/>
      <c r="T39" s="5"/>
    </row>
    <row r="40" spans="1:20" ht="13.7" customHeight="1">
      <c r="A40" s="4"/>
      <c r="B40" s="18"/>
      <c r="C40" s="317"/>
      <c r="D40" s="317"/>
      <c r="E40" s="317"/>
      <c r="F40" s="317"/>
      <c r="G40" s="317"/>
      <c r="H40" s="317"/>
      <c r="I40" s="317"/>
      <c r="J40" s="317"/>
      <c r="K40" s="133"/>
      <c r="L40" s="5"/>
      <c r="M40" s="5"/>
      <c r="N40" s="5"/>
      <c r="O40" s="5"/>
      <c r="P40" s="5"/>
      <c r="Q40" s="5"/>
      <c r="R40" s="5"/>
      <c r="S40" s="5"/>
      <c r="T40" s="5"/>
    </row>
    <row r="41" spans="1:20" ht="13.7" customHeight="1">
      <c r="A41" s="4"/>
      <c r="B41" s="18"/>
      <c r="C41" s="317"/>
      <c r="D41" s="317"/>
      <c r="E41" s="317"/>
      <c r="F41" s="317"/>
      <c r="G41" s="317"/>
      <c r="H41" s="317"/>
      <c r="I41" s="317"/>
      <c r="J41" s="317"/>
      <c r="K41" s="170"/>
      <c r="L41" s="5"/>
      <c r="M41" s="5"/>
      <c r="N41" s="5"/>
      <c r="O41" s="5"/>
      <c r="P41" s="5"/>
      <c r="Q41" s="5"/>
      <c r="R41" s="5"/>
      <c r="S41" s="5"/>
      <c r="T41" s="5"/>
    </row>
    <row r="42" spans="1:20" ht="13.7" customHeight="1">
      <c r="A42" s="4"/>
      <c r="B42" s="18"/>
      <c r="C42" s="171" t="s">
        <v>91</v>
      </c>
      <c r="D42" s="172">
        <f>J37/(D37+E37)</f>
        <v>11.976941514007001</v>
      </c>
      <c r="E42" s="318" t="s">
        <v>92</v>
      </c>
      <c r="F42" s="317"/>
      <c r="G42" s="317"/>
      <c r="H42" s="317"/>
      <c r="I42" s="317"/>
      <c r="J42" s="317"/>
      <c r="K42" s="317"/>
      <c r="L42" s="5"/>
      <c r="M42" s="5"/>
      <c r="N42" s="5"/>
      <c r="O42" s="5"/>
      <c r="P42" s="5"/>
      <c r="Q42" s="5"/>
      <c r="R42" s="5"/>
      <c r="S42" s="5"/>
      <c r="T42" s="5"/>
    </row>
    <row r="43" spans="1:20" ht="13.7" customHeight="1">
      <c r="A43" s="4"/>
      <c r="B43" s="18"/>
      <c r="C43" s="173"/>
      <c r="D43" s="174"/>
      <c r="E43" s="30"/>
      <c r="F43" s="30"/>
      <c r="G43" s="30"/>
      <c r="H43" s="30"/>
      <c r="I43" s="30"/>
      <c r="J43" s="30"/>
      <c r="K43" s="30"/>
      <c r="L43" s="5"/>
      <c r="M43" s="5"/>
      <c r="N43" s="5"/>
      <c r="O43" s="5"/>
      <c r="P43" s="5"/>
      <c r="Q43" s="5"/>
      <c r="R43" s="5"/>
      <c r="S43" s="5"/>
      <c r="T43" s="5"/>
    </row>
    <row r="44" spans="1:20" ht="12.75" customHeight="1">
      <c r="A44" s="175"/>
      <c r="B44" s="18"/>
      <c r="C44" s="318" t="s">
        <v>93</v>
      </c>
      <c r="D44" s="317"/>
      <c r="E44" s="317"/>
      <c r="F44" s="317"/>
      <c r="G44" s="317"/>
      <c r="H44" s="317"/>
      <c r="I44" s="317"/>
      <c r="J44" s="317"/>
      <c r="K44" s="133"/>
      <c r="L44" s="30"/>
      <c r="M44" s="30"/>
      <c r="N44" s="30"/>
      <c r="O44" s="30"/>
      <c r="P44" s="30"/>
      <c r="Q44" s="30"/>
      <c r="R44" s="30"/>
      <c r="S44" s="18"/>
      <c r="T44" s="18"/>
    </row>
    <row r="45" spans="1:20" ht="13.5" customHeight="1">
      <c r="A45" s="175"/>
      <c r="B45" s="18"/>
      <c r="C45" s="317"/>
      <c r="D45" s="317"/>
      <c r="E45" s="317"/>
      <c r="F45" s="317"/>
      <c r="G45" s="317"/>
      <c r="H45" s="317"/>
      <c r="I45" s="317"/>
      <c r="J45" s="317"/>
      <c r="K45" s="133"/>
      <c r="L45" s="30"/>
      <c r="M45" s="30"/>
      <c r="N45" s="30"/>
      <c r="O45" s="30"/>
      <c r="P45" s="30"/>
      <c r="Q45" s="30"/>
      <c r="R45" s="30"/>
      <c r="S45" s="18"/>
      <c r="T45" s="18"/>
    </row>
    <row r="46" spans="1:20" ht="13.5" customHeight="1">
      <c r="A46" s="175"/>
      <c r="B46" s="18"/>
      <c r="C46" s="30"/>
      <c r="D46" s="30"/>
      <c r="E46" s="30"/>
      <c r="F46" s="30"/>
      <c r="G46" s="30"/>
      <c r="H46" s="30"/>
      <c r="I46" s="30"/>
      <c r="J46" s="30"/>
      <c r="K46" s="30"/>
      <c r="L46" s="30"/>
      <c r="M46" s="30"/>
      <c r="N46" s="30"/>
      <c r="O46" s="30"/>
      <c r="P46" s="30"/>
      <c r="Q46" s="18"/>
      <c r="R46" s="18"/>
      <c r="S46" s="18"/>
      <c r="T46" s="18"/>
    </row>
    <row r="47" spans="1:20" ht="18.75" customHeight="1">
      <c r="A47" s="175"/>
      <c r="B47" s="18"/>
      <c r="C47" s="171" t="s">
        <v>94</v>
      </c>
      <c r="D47" s="172">
        <f>J37/SUM(E23:E29)</f>
        <v>45.392005783027578</v>
      </c>
      <c r="E47" s="318" t="s">
        <v>95</v>
      </c>
      <c r="F47" s="317"/>
      <c r="G47" s="317"/>
      <c r="H47" s="317"/>
      <c r="I47" s="317"/>
      <c r="J47" s="317"/>
      <c r="K47" s="317"/>
      <c r="L47" s="30"/>
      <c r="M47" s="30"/>
      <c r="N47" s="30"/>
      <c r="O47" s="30"/>
      <c r="P47" s="30"/>
      <c r="Q47" s="30"/>
      <c r="R47" s="30"/>
      <c r="S47" s="30"/>
      <c r="T47" s="30"/>
    </row>
    <row r="48" spans="1:20" ht="13.5" customHeight="1">
      <c r="A48" s="175"/>
      <c r="B48" s="18"/>
      <c r="C48" s="18"/>
      <c r="D48" s="30"/>
      <c r="E48" s="30"/>
      <c r="F48" s="30"/>
      <c r="G48" s="30"/>
      <c r="H48" s="30"/>
      <c r="I48" s="30"/>
      <c r="J48" s="30"/>
      <c r="K48" s="30"/>
      <c r="L48" s="30"/>
      <c r="M48" s="30"/>
      <c r="N48" s="30"/>
      <c r="O48" s="30"/>
      <c r="P48" s="30"/>
      <c r="Q48" s="30"/>
      <c r="R48" s="30"/>
      <c r="S48" s="30"/>
      <c r="T48" s="30"/>
    </row>
    <row r="49" spans="1:20" ht="12.75" customHeight="1">
      <c r="A49" s="175"/>
      <c r="B49" s="18"/>
      <c r="C49" s="318" t="s">
        <v>96</v>
      </c>
      <c r="D49" s="317"/>
      <c r="E49" s="317"/>
      <c r="F49" s="317"/>
      <c r="G49" s="317"/>
      <c r="H49" s="317"/>
      <c r="I49" s="317"/>
      <c r="J49" s="317"/>
      <c r="K49" s="133"/>
      <c r="L49" s="30"/>
      <c r="M49" s="30"/>
      <c r="N49" s="30"/>
      <c r="O49" s="30"/>
      <c r="P49" s="30"/>
      <c r="Q49" s="30"/>
      <c r="R49" s="30"/>
      <c r="S49" s="18"/>
      <c r="T49" s="18"/>
    </row>
    <row r="50" spans="1:20" ht="13.5" customHeight="1">
      <c r="A50" s="175"/>
      <c r="B50" s="18"/>
      <c r="C50" s="317"/>
      <c r="D50" s="317"/>
      <c r="E50" s="317"/>
      <c r="F50" s="317"/>
      <c r="G50" s="317"/>
      <c r="H50" s="317"/>
      <c r="I50" s="317"/>
      <c r="J50" s="317"/>
      <c r="K50" s="133"/>
      <c r="L50" s="30"/>
      <c r="M50" s="30"/>
      <c r="N50" s="30"/>
      <c r="O50" s="30"/>
      <c r="P50" s="30"/>
      <c r="Q50" s="30"/>
      <c r="R50" s="30"/>
      <c r="S50" s="18"/>
      <c r="T50" s="18"/>
    </row>
    <row r="51" spans="1:20" ht="13.5" customHeight="1">
      <c r="A51" s="175"/>
      <c r="B51" s="18"/>
      <c r="C51" s="176"/>
      <c r="D51" s="176"/>
      <c r="E51" s="176"/>
      <c r="F51" s="176"/>
      <c r="G51" s="176"/>
      <c r="H51" s="176"/>
      <c r="I51" s="176"/>
      <c r="J51" s="176"/>
      <c r="K51" s="176"/>
      <c r="L51" s="30"/>
      <c r="M51" s="30"/>
      <c r="N51" s="30"/>
      <c r="O51" s="30"/>
      <c r="P51" s="30"/>
      <c r="Q51" s="30"/>
      <c r="R51" s="30"/>
      <c r="S51" s="18"/>
      <c r="T51" s="18"/>
    </row>
    <row r="52" spans="1:20" ht="12.75" customHeight="1">
      <c r="A52" s="175"/>
      <c r="B52" s="18"/>
      <c r="C52" s="171" t="s">
        <v>97</v>
      </c>
      <c r="D52" s="172">
        <f>(5*H37)/1000</f>
        <v>1.4850900000000005</v>
      </c>
      <c r="E52" s="318" t="s">
        <v>98</v>
      </c>
      <c r="F52" s="317"/>
      <c r="G52" s="317"/>
      <c r="H52" s="317"/>
      <c r="I52" s="317"/>
      <c r="J52" s="317"/>
      <c r="K52" s="317"/>
      <c r="L52" s="30"/>
      <c r="M52" s="30"/>
      <c r="N52" s="30"/>
      <c r="O52" s="30"/>
      <c r="P52" s="30"/>
      <c r="Q52" s="30"/>
      <c r="R52" s="30"/>
      <c r="S52" s="18"/>
      <c r="T52" s="18"/>
    </row>
    <row r="53" spans="1:20" ht="13.5" customHeight="1">
      <c r="A53" s="175"/>
      <c r="B53" s="18"/>
      <c r="C53" s="18"/>
      <c r="D53" s="30"/>
      <c r="E53" s="30"/>
      <c r="F53" s="30"/>
      <c r="G53" s="30"/>
      <c r="H53" s="30"/>
      <c r="I53" s="30"/>
      <c r="J53" s="30"/>
      <c r="K53" s="30"/>
      <c r="L53" s="30"/>
      <c r="M53" s="30"/>
      <c r="N53" s="30"/>
      <c r="O53" s="30"/>
      <c r="P53" s="30"/>
      <c r="Q53" s="30"/>
      <c r="R53" s="30"/>
      <c r="S53" s="18"/>
      <c r="T53" s="18"/>
    </row>
    <row r="54" spans="1:20" ht="17.25" customHeight="1">
      <c r="A54" s="175"/>
      <c r="B54" s="309" t="s">
        <v>58</v>
      </c>
      <c r="C54" s="310"/>
      <c r="D54" s="310"/>
      <c r="E54" s="310"/>
      <c r="F54" s="310"/>
      <c r="G54" s="351" t="s">
        <v>12</v>
      </c>
      <c r="H54" s="352"/>
      <c r="I54" s="352"/>
      <c r="J54" s="352"/>
      <c r="K54" s="352"/>
      <c r="L54" s="30"/>
      <c r="M54" s="30"/>
      <c r="N54" s="30"/>
      <c r="O54" s="30"/>
      <c r="P54" s="30"/>
      <c r="Q54" s="30"/>
      <c r="R54" s="30"/>
      <c r="S54" s="18"/>
      <c r="T54" s="18"/>
    </row>
    <row r="55" spans="1:20" ht="18.75" customHeight="1">
      <c r="A55" s="175"/>
      <c r="B55" s="18"/>
      <c r="C55" s="89"/>
      <c r="D55" s="89"/>
      <c r="E55" s="89"/>
      <c r="F55" s="89"/>
      <c r="G55" s="89"/>
      <c r="H55" s="89"/>
      <c r="I55" s="89"/>
      <c r="J55" s="89"/>
      <c r="K55" s="89"/>
      <c r="L55" s="30"/>
      <c r="M55" s="30"/>
      <c r="N55" s="30"/>
      <c r="O55" s="30"/>
      <c r="P55" s="30"/>
      <c r="Q55" s="30"/>
      <c r="R55" s="30"/>
      <c r="S55" s="18"/>
      <c r="T55" s="18"/>
    </row>
    <row r="56" spans="1:20" ht="13.7" customHeight="1">
      <c r="A56" s="175"/>
      <c r="B56" s="18"/>
      <c r="C56" s="5"/>
      <c r="D56" s="5"/>
      <c r="E56" s="5"/>
      <c r="F56" s="5"/>
      <c r="G56" s="5"/>
      <c r="H56" s="5"/>
      <c r="I56" s="5"/>
      <c r="J56" s="5"/>
      <c r="K56" s="5"/>
      <c r="L56" s="30"/>
      <c r="M56" s="30"/>
      <c r="N56" s="30"/>
      <c r="O56" s="30"/>
      <c r="P56" s="30"/>
      <c r="Q56" s="30"/>
      <c r="R56" s="30"/>
      <c r="S56" s="18"/>
      <c r="T56" s="18"/>
    </row>
    <row r="57" spans="1:20" ht="12.75" customHeight="1">
      <c r="A57" s="175"/>
      <c r="B57" s="18"/>
      <c r="C57" s="5"/>
      <c r="D57" s="5"/>
      <c r="E57" s="5"/>
      <c r="F57" s="5"/>
      <c r="G57" s="5"/>
      <c r="H57" s="5"/>
      <c r="I57" s="5"/>
      <c r="J57" s="5"/>
      <c r="K57" s="5"/>
      <c r="L57" s="30"/>
      <c r="M57" s="30"/>
      <c r="N57" s="30"/>
      <c r="O57" s="30"/>
      <c r="P57" s="30"/>
      <c r="Q57" s="30"/>
      <c r="R57" s="30"/>
      <c r="S57" s="18"/>
      <c r="T57" s="18"/>
    </row>
    <row r="58" spans="1:20" ht="13.7" customHeight="1">
      <c r="A58" s="4"/>
      <c r="B58" s="5"/>
      <c r="C58" s="5"/>
      <c r="D58" s="5"/>
      <c r="E58" s="5"/>
      <c r="F58" s="5"/>
      <c r="G58" s="5"/>
      <c r="H58" s="5"/>
      <c r="I58" s="5"/>
      <c r="J58" s="5"/>
      <c r="K58" s="5"/>
      <c r="L58" s="5"/>
      <c r="M58" s="5"/>
      <c r="N58" s="5"/>
      <c r="O58" s="5"/>
      <c r="P58" s="5"/>
      <c r="Q58" s="5"/>
      <c r="R58" s="5"/>
      <c r="S58" s="5"/>
      <c r="T58" s="5"/>
    </row>
    <row r="59" spans="1:20" ht="13.7" customHeight="1">
      <c r="A59" s="87"/>
      <c r="B59" s="5"/>
      <c r="C59" s="5"/>
      <c r="D59" s="5"/>
      <c r="E59" s="5"/>
      <c r="F59" s="5"/>
      <c r="G59" s="5"/>
      <c r="H59" s="5"/>
      <c r="I59" s="5"/>
      <c r="J59" s="5"/>
      <c r="K59" s="5"/>
      <c r="L59" s="5"/>
      <c r="M59" s="5"/>
      <c r="N59" s="5"/>
      <c r="O59" s="5"/>
      <c r="P59" s="5"/>
      <c r="Q59" s="5"/>
      <c r="R59" s="5"/>
      <c r="S59" s="5"/>
      <c r="T59" s="5"/>
    </row>
    <row r="60" spans="1:20" ht="18.75" customHeight="1">
      <c r="A60" s="4"/>
      <c r="B60" s="89"/>
      <c r="C60" s="5"/>
      <c r="D60" s="5"/>
      <c r="E60" s="5"/>
      <c r="F60" s="5"/>
      <c r="G60" s="5"/>
      <c r="H60" s="5"/>
      <c r="I60" s="5"/>
      <c r="J60" s="5"/>
      <c r="K60" s="5"/>
      <c r="L60" s="5"/>
      <c r="M60" s="5"/>
      <c r="N60" s="5"/>
      <c r="O60" s="5"/>
      <c r="P60" s="5"/>
      <c r="Q60" s="5"/>
      <c r="R60" s="5"/>
      <c r="S60" s="5"/>
      <c r="T60" s="5"/>
    </row>
    <row r="61" spans="1:20" ht="13.7" customHeight="1">
      <c r="A61" s="4"/>
      <c r="B61" s="5"/>
      <c r="C61" s="5"/>
      <c r="D61" s="5"/>
      <c r="E61" s="5"/>
      <c r="F61" s="5"/>
      <c r="G61" s="5"/>
      <c r="H61" s="5"/>
      <c r="I61" s="5"/>
      <c r="J61" s="5"/>
      <c r="K61" s="5"/>
      <c r="L61" s="5"/>
      <c r="M61" s="5"/>
      <c r="N61" s="5"/>
      <c r="O61" s="5"/>
      <c r="P61" s="5"/>
      <c r="Q61" s="5"/>
      <c r="R61" s="5"/>
      <c r="S61" s="5"/>
      <c r="T61" s="5"/>
    </row>
    <row r="62" spans="1:20" ht="13.7" customHeight="1">
      <c r="A62" s="4"/>
      <c r="B62" s="5"/>
      <c r="C62" s="5"/>
      <c r="D62" s="5"/>
      <c r="E62" s="5"/>
      <c r="F62" s="5"/>
      <c r="G62" s="5"/>
      <c r="H62" s="5"/>
      <c r="I62" s="5"/>
      <c r="J62" s="5"/>
      <c r="K62" s="5"/>
      <c r="L62" s="5"/>
      <c r="M62" s="5"/>
      <c r="N62" s="5"/>
      <c r="O62" s="5"/>
      <c r="P62" s="5"/>
      <c r="Q62" s="5"/>
      <c r="R62" s="5"/>
      <c r="S62" s="5"/>
      <c r="T62" s="5"/>
    </row>
    <row r="63" spans="1:20" ht="13.7" customHeight="1">
      <c r="A63" s="4"/>
      <c r="B63" s="5"/>
      <c r="C63" s="5"/>
      <c r="D63" s="5"/>
      <c r="E63" s="5"/>
      <c r="F63" s="5"/>
      <c r="G63" s="5"/>
      <c r="H63" s="5"/>
      <c r="I63" s="5"/>
      <c r="J63" s="5"/>
      <c r="K63" s="5"/>
      <c r="L63" s="5"/>
      <c r="M63" s="5"/>
      <c r="N63" s="5"/>
      <c r="O63" s="5"/>
      <c r="P63" s="5"/>
      <c r="Q63" s="5"/>
      <c r="R63" s="5"/>
      <c r="S63" s="5"/>
      <c r="T63" s="5"/>
    </row>
    <row r="64" spans="1:20" ht="13.7" customHeight="1">
      <c r="A64" s="4"/>
      <c r="B64" s="5"/>
      <c r="C64" s="5"/>
      <c r="D64" s="5"/>
      <c r="E64" s="5"/>
      <c r="F64" s="5"/>
      <c r="G64" s="5"/>
      <c r="H64" s="5"/>
      <c r="I64" s="5"/>
      <c r="J64" s="5"/>
      <c r="K64" s="5"/>
      <c r="L64" s="5"/>
      <c r="M64" s="5"/>
      <c r="N64" s="5"/>
      <c r="O64" s="5"/>
      <c r="P64" s="5"/>
      <c r="Q64" s="5"/>
      <c r="R64" s="5"/>
      <c r="S64" s="5"/>
      <c r="T64" s="5"/>
    </row>
    <row r="65" spans="1:20" ht="13.7" customHeight="1">
      <c r="A65" s="4"/>
      <c r="B65" s="5"/>
      <c r="C65" s="5"/>
      <c r="D65" s="5"/>
      <c r="E65" s="5"/>
      <c r="F65" s="5"/>
      <c r="G65" s="5"/>
      <c r="H65" s="5"/>
      <c r="I65" s="5"/>
      <c r="J65" s="5"/>
      <c r="K65" s="5"/>
      <c r="L65" s="5"/>
      <c r="M65" s="5"/>
      <c r="N65" s="5"/>
      <c r="O65" s="5"/>
      <c r="P65" s="5"/>
      <c r="Q65" s="5"/>
      <c r="R65" s="5"/>
      <c r="S65" s="5"/>
      <c r="T65" s="5"/>
    </row>
    <row r="66" spans="1:20" ht="13.7" customHeight="1">
      <c r="A66" s="4"/>
      <c r="B66" s="5"/>
      <c r="C66" s="5"/>
      <c r="D66" s="5"/>
      <c r="E66" s="5"/>
      <c r="F66" s="5"/>
      <c r="G66" s="5"/>
      <c r="H66" s="5"/>
      <c r="I66" s="5"/>
      <c r="J66" s="5"/>
      <c r="K66" s="5"/>
      <c r="L66" s="5"/>
      <c r="M66" s="5"/>
      <c r="N66" s="5"/>
      <c r="O66" s="5"/>
      <c r="P66" s="5"/>
      <c r="Q66" s="5"/>
      <c r="R66" s="5"/>
      <c r="S66" s="5"/>
      <c r="T66" s="5"/>
    </row>
    <row r="67" spans="1:20" ht="13.7" customHeight="1">
      <c r="A67" s="4"/>
      <c r="B67" s="5"/>
      <c r="C67" s="5"/>
      <c r="D67" s="5"/>
      <c r="E67" s="5"/>
      <c r="F67" s="5"/>
      <c r="G67" s="5"/>
      <c r="H67" s="5"/>
      <c r="I67" s="5"/>
      <c r="J67" s="5"/>
      <c r="K67" s="5"/>
      <c r="L67" s="5"/>
      <c r="M67" s="5"/>
      <c r="N67" s="5"/>
      <c r="O67" s="5"/>
      <c r="P67" s="5"/>
      <c r="Q67" s="5"/>
      <c r="R67" s="5"/>
      <c r="S67" s="5"/>
      <c r="T67" s="5"/>
    </row>
    <row r="68" spans="1:20" ht="13.7" customHeight="1">
      <c r="A68" s="26"/>
      <c r="B68" s="27"/>
      <c r="C68" s="27"/>
      <c r="D68" s="27"/>
      <c r="E68" s="27"/>
      <c r="F68" s="27"/>
      <c r="G68" s="27"/>
      <c r="H68" s="27"/>
      <c r="I68" s="27"/>
      <c r="J68" s="27"/>
      <c r="K68" s="27"/>
      <c r="L68" s="27"/>
      <c r="M68" s="27"/>
      <c r="N68" s="27"/>
      <c r="O68" s="27"/>
      <c r="P68" s="27"/>
      <c r="Q68" s="27"/>
      <c r="R68" s="27"/>
      <c r="S68" s="27"/>
      <c r="T68" s="5"/>
    </row>
  </sheetData>
  <mergeCells count="23">
    <mergeCell ref="B54:F54"/>
    <mergeCell ref="G54:K54"/>
    <mergeCell ref="E52:K52"/>
    <mergeCell ref="F17:G18"/>
    <mergeCell ref="H17:H19"/>
    <mergeCell ref="E47:K47"/>
    <mergeCell ref="D2:K2"/>
    <mergeCell ref="B4:D4"/>
    <mergeCell ref="J4:K4"/>
    <mergeCell ref="B7:F7"/>
    <mergeCell ref="G7:K7"/>
    <mergeCell ref="C9:K10"/>
    <mergeCell ref="B15:K15"/>
    <mergeCell ref="C17:C19"/>
    <mergeCell ref="C44:J45"/>
    <mergeCell ref="C49:J50"/>
    <mergeCell ref="J17:J19"/>
    <mergeCell ref="K17:K19"/>
    <mergeCell ref="E42:K42"/>
    <mergeCell ref="C39:J41"/>
    <mergeCell ref="I17:I19"/>
    <mergeCell ref="D17:E18"/>
    <mergeCell ref="B12:K12"/>
  </mergeCells>
  <hyperlinks>
    <hyperlink ref="B4" location="'Ejercicios'!R1C1" display="Volver a ejercicios" xr:uid="{00000000-0004-0000-0700-000000000000}"/>
    <hyperlink ref="J4" location="'Índice'!R1C1" display="Volver al índice" xr:uid="{00000000-0004-0000-0700-000001000000}"/>
    <hyperlink ref="B4:D4" location="Ejercicios!A1" display="Volver a ejercicios" xr:uid="{5A9BD859-F134-457B-BCEC-E1C5D45424DA}"/>
    <hyperlink ref="J4:K4" location="Índice!A1" display="Volver al índice" xr:uid="{9754DE32-1462-4DF9-AFAE-016790BE8923}"/>
  </hyperlinks>
  <pageMargins left="0.75" right="0.75" top="1" bottom="1" header="0.5" footer="0.5"/>
  <pageSetup scale="75" orientation="portrait"/>
  <headerFooter>
    <oddFooter>&amp;R&amp;"Arial,Regular"&amp;10&amp;K000000Rta_1.7</oddFooter>
  </headerFooter>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963F23ED8DCB5243A19CB2DE7C79C76E" ma:contentTypeVersion="11" ma:contentTypeDescription="Create a new document." ma:contentTypeScope="" ma:versionID="4bb0b7fb55334bfce4aac631958a1993">
  <xsd:schema xmlns:xsd="http://www.w3.org/2001/XMLSchema" xmlns:xs="http://www.w3.org/2001/XMLSchema" xmlns:p="http://schemas.microsoft.com/office/2006/metadata/properties" xmlns:ns2="bb4eee3c-f659-4f81-b2d9-02942ce1b1fa" xmlns:ns3="b183ef87-3535-4817-8f7b-f133d54495c6" targetNamespace="http://schemas.microsoft.com/office/2006/metadata/properties" ma:root="true" ma:fieldsID="e7c3fdd9400b32c4f7b423dc1b4ae165" ns2:_="" ns3:_="">
    <xsd:import namespace="bb4eee3c-f659-4f81-b2d9-02942ce1b1fa"/>
    <xsd:import namespace="b183ef87-3535-4817-8f7b-f133d54495c6"/>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b4eee3c-f659-4f81-b2d9-02942ce1b1f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8a37e28e-12b5-4fa1-a817-aeba67de8d9a"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18"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183ef87-3535-4817-8f7b-f133d54495c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83d71df-b55b-4169-a882-a9b0ea04c153}" ma:internalName="TaxCatchAll" ma:showField="CatchAllData" ma:web="b183ef87-3535-4817-8f7b-f133d54495c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bb4eee3c-f659-4f81-b2d9-02942ce1b1fa">
      <Terms xmlns="http://schemas.microsoft.com/office/infopath/2007/PartnerControls"/>
    </lcf76f155ced4ddcb4097134ff3c332f>
    <TaxCatchAll xmlns="b183ef87-3535-4817-8f7b-f133d54495c6" xsi:nil="true"/>
  </documentManagement>
</p:properties>
</file>

<file path=customXml/itemProps1.xml><?xml version="1.0" encoding="utf-8"?>
<ds:datastoreItem xmlns:ds="http://schemas.openxmlformats.org/officeDocument/2006/customXml" ds:itemID="{C9C29ED1-AC63-475B-B5FC-346B699FB439}">
  <ds:schemaRefs>
    <ds:schemaRef ds:uri="http://schemas.microsoft.com/sharepoint/v3/contenttype/forms"/>
  </ds:schemaRefs>
</ds:datastoreItem>
</file>

<file path=customXml/itemProps2.xml><?xml version="1.0" encoding="utf-8"?>
<ds:datastoreItem xmlns:ds="http://schemas.openxmlformats.org/officeDocument/2006/customXml" ds:itemID="{A2D004F2-44D4-4011-9913-B2FF3E9CAFB6}"/>
</file>

<file path=customXml/itemProps3.xml><?xml version="1.0" encoding="utf-8"?>
<ds:datastoreItem xmlns:ds="http://schemas.openxmlformats.org/officeDocument/2006/customXml" ds:itemID="{BEE23260-41B6-43C0-A80C-EC2B59FB07AF}">
  <ds:schemaRefs>
    <ds:schemaRef ds:uri="http://schemas.microsoft.com/office/2006/metadata/properties"/>
    <ds:schemaRef ds:uri="http://schemas.microsoft.com/office/infopath/2007/PartnerControls"/>
    <ds:schemaRef ds:uri="fea8e632-d9c0-4294-b591-1d132fd72384"/>
    <ds:schemaRef ds:uri="301b2828-a803-4682-b137-b041b825769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18</vt:i4>
      </vt:variant>
    </vt:vector>
  </HeadingPairs>
  <TitlesOfParts>
    <vt:vector size="18" baseType="lpstr">
      <vt:lpstr>Índice</vt:lpstr>
      <vt:lpstr>Ejercicios</vt:lpstr>
      <vt:lpstr>Rta_1.1</vt:lpstr>
      <vt:lpstr>Rta_1.2</vt:lpstr>
      <vt:lpstr>Rta_1.3</vt:lpstr>
      <vt:lpstr>Rta_1.4</vt:lpstr>
      <vt:lpstr>Rta_1.5</vt:lpstr>
      <vt:lpstr>Rta_1.6</vt:lpstr>
      <vt:lpstr>Rta_1.7</vt:lpstr>
      <vt:lpstr>Rta_1.8</vt:lpstr>
      <vt:lpstr>Rta_1.9</vt:lpstr>
      <vt:lpstr>Rta_1.10</vt:lpstr>
      <vt:lpstr>Rta_1.11</vt:lpstr>
      <vt:lpstr>Rta_1.12</vt:lpstr>
      <vt:lpstr>Rta_1.13</vt:lpstr>
      <vt:lpstr>Rta_1.14</vt:lpstr>
      <vt:lpstr>Rta_1.15</vt:lpstr>
      <vt:lpstr>Fuentes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Victor Manuel Sarmiento Garcia</cp:lastModifiedBy>
  <cp:revision/>
  <dcterms:created xsi:type="dcterms:W3CDTF">2023-02-06T14:56:57Z</dcterms:created>
  <dcterms:modified xsi:type="dcterms:W3CDTF">2024-01-29T19:18:14Z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0x010100963F23ED8DCB5243A19CB2DE7C79C76E</vt:lpwstr>
  </property>
  <property fmtid="{D5CDD505-2E9C-101B-9397-08002B2CF9AE}" pid="3" name="MediaServiceImageTags">
    <vt:lpwstr/>
  </property>
</Properties>
</file>